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\\file01.lernenwillmehr.at\verlag\Produktion\01_Buch_Produktion\195175_Unternehmensrechnung HAK III\2020\03_Publishing\02_M-BOOK\docpool\"/>
    </mc:Choice>
  </mc:AlternateContent>
  <xr:revisionPtr revIDLastSave="0" documentId="13_ncr:1_{5324CEB6-4158-488B-948A-7269ED6DFFE0}" xr6:coauthVersionLast="46" xr6:coauthVersionMax="46" xr10:uidLastSave="{00000000-0000-0000-0000-000000000000}"/>
  <bookViews>
    <workbookView xWindow="-120" yWindow="-120" windowWidth="29040" windowHeight="15840" tabRatio="843" xr2:uid="{00000000-000D-0000-FFFF-FFFF00000000}"/>
  </bookViews>
  <sheets>
    <sheet name="Hinweise" sheetId="490" r:id="rId1"/>
    <sheet name="Ü 2.1" sheetId="487" r:id="rId2"/>
    <sheet name="Ü 2.2" sheetId="4" r:id="rId3"/>
    <sheet name="Ü 2.3" sheetId="9" r:id="rId4"/>
    <sheet name="Ü 2.4" sheetId="264" r:id="rId5"/>
    <sheet name="Ü 2.5" sheetId="5" r:id="rId6"/>
    <sheet name="Ü 2.6" sheetId="18" r:id="rId7"/>
    <sheet name="Ü 2.7" sheetId="15" r:id="rId8"/>
    <sheet name="Ü 2.11" sheetId="178" r:id="rId9"/>
    <sheet name="Ü 2.12" sheetId="180" r:id="rId10"/>
    <sheet name="Ü 2.14" sheetId="20" r:id="rId11"/>
    <sheet name="Ü 2.15" sheetId="265" r:id="rId12"/>
    <sheet name="Ü 2.16" sheetId="266" r:id="rId13"/>
    <sheet name="Ü 2.18" sheetId="182" r:id="rId14"/>
    <sheet name="Ü 2.22" sheetId="184" r:id="rId15"/>
    <sheet name="Ü 2.23" sheetId="185" r:id="rId16"/>
    <sheet name="Ü 2.24" sheetId="187" r:id="rId17"/>
    <sheet name="Ü 2.25 a)" sheetId="270" r:id="rId18"/>
    <sheet name="Ü 2.25 b)" sheetId="271" r:id="rId19"/>
    <sheet name="Ü 2.26" sheetId="188" r:id="rId20"/>
    <sheet name="Ü 2.28" sheetId="273" r:id="rId21"/>
    <sheet name="Ü 2.29" sheetId="192" r:id="rId22"/>
    <sheet name="Ü 2.31" sheetId="195" r:id="rId23"/>
    <sheet name="Ü 2.32" sheetId="274" r:id="rId24"/>
    <sheet name="Ü 2.34" sheetId="50" r:id="rId25"/>
    <sheet name="Ü 2.35" sheetId="200" r:id="rId26"/>
    <sheet name="Ü 2.36" sheetId="54" r:id="rId27"/>
    <sheet name="Ü 2.37" sheetId="202" r:id="rId28"/>
    <sheet name="Ü 2.38" sheetId="275" r:id="rId29"/>
    <sheet name="Ü 2.39" sheetId="203" r:id="rId30"/>
    <sheet name="Ü 2.40" sheetId="276" r:id="rId31"/>
    <sheet name="Ü 2.41" sheetId="277" r:id="rId32"/>
    <sheet name="K 2.2" sheetId="207" r:id="rId33"/>
    <sheet name="K 2.3 a" sheetId="208" r:id="rId34"/>
    <sheet name="K 2.3 b" sheetId="209" r:id="rId35"/>
    <sheet name="K 2.3 c" sheetId="210" r:id="rId36"/>
    <sheet name="K 2.3 d" sheetId="211" r:id="rId37"/>
    <sheet name="K 2.4" sheetId="278" r:id="rId38"/>
    <sheet name="Ü 3.3" sheetId="214" r:id="rId39"/>
    <sheet name="Ü 3.4" sheetId="58" r:id="rId40"/>
    <sheet name="Ü 3.5" sheetId="215" r:id="rId41"/>
    <sheet name="Ü 3.6" sheetId="216" r:id="rId42"/>
    <sheet name="Ü 3.7" sheetId="280" r:id="rId43"/>
    <sheet name="Ü 3.8" sheetId="61" r:id="rId44"/>
    <sheet name="Ü 3.9" sheetId="281" r:id="rId45"/>
    <sheet name="Ü 3.10" sheetId="74" r:id="rId46"/>
    <sheet name="Ü 3.13" sheetId="218" r:id="rId47"/>
    <sheet name="Ü 3.14" sheetId="221" r:id="rId48"/>
    <sheet name="Ü 3.18" sheetId="231" r:id="rId49"/>
    <sheet name="Ü 3.19" sheetId="263" r:id="rId50"/>
    <sheet name="Ü 3.20" sheetId="232" r:id="rId51"/>
    <sheet name="Ü 3.21" sheetId="283" r:id="rId52"/>
    <sheet name="K 3.2" sheetId="284" r:id="rId53"/>
    <sheet name="K 3.3" sheetId="75" r:id="rId54"/>
    <sheet name="K 3.6" sheetId="223" r:id="rId55"/>
    <sheet name="K 3.7" sheetId="225" r:id="rId56"/>
    <sheet name="Ü 4.1" sheetId="239" r:id="rId57"/>
    <sheet name="Ü 4.2" sheetId="287" r:id="rId58"/>
    <sheet name="K 4.1" sheetId="240" r:id="rId59"/>
    <sheet name="Ü 5.1" sheetId="241" r:id="rId60"/>
    <sheet name="Ü 5.2" sheetId="242" r:id="rId61"/>
    <sheet name="Ü 5.3" sheetId="243" r:id="rId62"/>
    <sheet name="Ü 5.4" sheetId="288" r:id="rId63"/>
    <sheet name="Ü 5.12" sheetId="248" r:id="rId64"/>
    <sheet name="Ü 5.13" sheetId="480" r:id="rId65"/>
    <sheet name="K 5.3" sheetId="293" r:id="rId66"/>
    <sheet name="Ü 6.1" sheetId="491" r:id="rId67"/>
    <sheet name="Ü 6.2 a)" sheetId="473" r:id="rId68"/>
    <sheet name="Ü 6.2 b) c) d)" sheetId="493" r:id="rId69"/>
    <sheet name="Ü 6.2 e) f)" sheetId="494" r:id="rId70"/>
    <sheet name="Ü 7.1" sheetId="495" r:id="rId71"/>
    <sheet name="Ü 7.2" sheetId="496" r:id="rId72"/>
    <sheet name="Ü 7.3" sheetId="497" r:id="rId73"/>
    <sheet name="Ü 7.8 a)" sheetId="498" r:id="rId74"/>
    <sheet name="Ü 7.9 b)" sheetId="501" r:id="rId75"/>
    <sheet name="Ü 7.10 a)" sheetId="502" r:id="rId76"/>
    <sheet name="Ü 8.3" sheetId="504" r:id="rId77"/>
    <sheet name="Ü 8.4" sheetId="505" r:id="rId78"/>
    <sheet name="Ü 8.5" sheetId="506" r:id="rId79"/>
    <sheet name="Ü 8.8" sheetId="507" r:id="rId80"/>
    <sheet name="Ü 8.9" sheetId="508" r:id="rId81"/>
    <sheet name="Ü 8.10" sheetId="509" r:id="rId82"/>
    <sheet name="K 8.1" sheetId="510" r:id="rId83"/>
    <sheet name="Ü 9.1" sheetId="511" r:id="rId84"/>
    <sheet name="Ü 9.2" sheetId="512" r:id="rId85"/>
    <sheet name="K 9.1" sheetId="513" r:id="rId86"/>
    <sheet name="Ü 10.3 Aufgabe 2 3 4" sheetId="548" r:id="rId87"/>
    <sheet name="Ü 10.7" sheetId="545" r:id="rId88"/>
    <sheet name="Ü 10.8" sheetId="546" r:id="rId89"/>
    <sheet name="Ü 10.13" sheetId="547" r:id="rId90"/>
    <sheet name="Ü 11.2" sheetId="534" r:id="rId91"/>
    <sheet name="Ü 11.3" sheetId="535" r:id="rId92"/>
    <sheet name="Ü 11.5" sheetId="536" r:id="rId93"/>
    <sheet name="Ü 11.6 a)" sheetId="537" r:id="rId94"/>
    <sheet name="Ü 11.6 b)" sheetId="538" r:id="rId95"/>
    <sheet name="Ü 11.7" sheetId="539" r:id="rId96"/>
    <sheet name="Ü 11.8" sheetId="540" r:id="rId97"/>
    <sheet name="Ü 11.9" sheetId="541" r:id="rId98"/>
    <sheet name="Ü 11.10" sheetId="542" r:id="rId99"/>
    <sheet name="Ü 11.11" sheetId="543" r:id="rId100"/>
    <sheet name="Ü 11.12" sheetId="544" r:id="rId101"/>
    <sheet name="Ü 11.13" sheetId="528" r:id="rId102"/>
    <sheet name="Ü 11.14" sheetId="529" r:id="rId103"/>
    <sheet name="Ü 11.15" sheetId="530" r:id="rId104"/>
    <sheet name="Ü 11.16" sheetId="531" r:id="rId105"/>
    <sheet name="Ü 11.19" sheetId="532" r:id="rId106"/>
    <sheet name="Ü 11.20" sheetId="533" r:id="rId107"/>
    <sheet name="Ü 11.23" sheetId="526" r:id="rId108"/>
    <sheet name="Ü 11.29" sheetId="527" r:id="rId109"/>
    <sheet name="Ü 11.32" sheetId="514" r:id="rId110"/>
    <sheet name="Ü 11.33" sheetId="515" r:id="rId111"/>
    <sheet name="Ü 11.42" sheetId="516" r:id="rId112"/>
    <sheet name="Ü 11.43" sheetId="517" r:id="rId113"/>
    <sheet name="Ü 11.44" sheetId="518" r:id="rId114"/>
    <sheet name="Ü 11.45" sheetId="519" r:id="rId115"/>
    <sheet name="Ü 11.48 a) b)" sheetId="520" r:id="rId116"/>
    <sheet name="Ü 11.48 c)" sheetId="521" r:id="rId117"/>
    <sheet name="Ü 11.48 d)" sheetId="522" r:id="rId118"/>
    <sheet name="Ü 11.48 e)" sheetId="525" r:id="rId119"/>
    <sheet name="Ü 11.48 f)" sheetId="524" r:id="rId120"/>
  </sheets>
  <externalReferences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</externalReferences>
  <definedNames>
    <definedName name="___bez4" localSheetId="89">'[1]GS Stolzlechner'!#REF!</definedName>
    <definedName name="___bez4" localSheetId="86">'[1]GS Stolzlechner'!#REF!</definedName>
    <definedName name="___bez4" localSheetId="118">'[1]GS Stolzlechner'!#REF!</definedName>
    <definedName name="___bez4" localSheetId="66">'[2]GS Stolzlechner'!#REF!</definedName>
    <definedName name="___bez4" localSheetId="69">'[3]GS Stolzlechner'!#REF!</definedName>
    <definedName name="___bez4">'[1]GS Stolzlechner'!#REF!</definedName>
    <definedName name="___bez7" localSheetId="89">'[1]GS Stolzlechner'!#REF!</definedName>
    <definedName name="___bez7" localSheetId="86">'[1]GS Stolzlechner'!#REF!</definedName>
    <definedName name="___bez7" localSheetId="118">'[1]GS Stolzlechner'!#REF!</definedName>
    <definedName name="___bez7" localSheetId="69">'[3]GS Stolzlechner'!#REF!</definedName>
    <definedName name="___bez7">'[1]GS Stolzlechner'!#REF!</definedName>
    <definedName name="_bez1" localSheetId="89">#REF!</definedName>
    <definedName name="_bez1" localSheetId="86">#REF!</definedName>
    <definedName name="_bez1" localSheetId="118">#REF!</definedName>
    <definedName name="_bez1" localSheetId="66">#REF!</definedName>
    <definedName name="_bez1" localSheetId="69">#REF!</definedName>
    <definedName name="_bez1">#REF!</definedName>
    <definedName name="_bez2" localSheetId="89">#REF!</definedName>
    <definedName name="_bez2" localSheetId="86">#REF!</definedName>
    <definedName name="_bez2" localSheetId="118">#REF!</definedName>
    <definedName name="_bez2" localSheetId="69">#REF!</definedName>
    <definedName name="_bez2">#REF!</definedName>
    <definedName name="_bez3" localSheetId="89">#REF!</definedName>
    <definedName name="_bez3" localSheetId="86">#REF!</definedName>
    <definedName name="_bez3" localSheetId="118">#REF!</definedName>
    <definedName name="_bez3" localSheetId="69">#REF!</definedName>
    <definedName name="_bez3">#REF!</definedName>
    <definedName name="_bez4" localSheetId="65">#REF!</definedName>
    <definedName name="_bez4" localSheetId="89">#REF!</definedName>
    <definedName name="_bez4" localSheetId="86">#REF!</definedName>
    <definedName name="_bez4" localSheetId="108">#REF!</definedName>
    <definedName name="_bez4" localSheetId="118">#REF!</definedName>
    <definedName name="_bez4" localSheetId="66">'[4]GS Stolzlechner'!#REF!</definedName>
    <definedName name="_bez4" localSheetId="69">#REF!</definedName>
    <definedName name="_bez4">#REF!</definedName>
    <definedName name="_bez5" localSheetId="65">#REF!</definedName>
    <definedName name="_bez5" localSheetId="89">#REF!</definedName>
    <definedName name="_bez5" localSheetId="86">#REF!</definedName>
    <definedName name="_bez5" localSheetId="108">#REF!</definedName>
    <definedName name="_bez5" localSheetId="118">#REF!</definedName>
    <definedName name="_bez5" localSheetId="66">'[4]GS Stolzlechner'!#REF!</definedName>
    <definedName name="_bez5" localSheetId="69">#REF!</definedName>
    <definedName name="_bez5">#REF!</definedName>
    <definedName name="_bez6" localSheetId="89">#REF!</definedName>
    <definedName name="_bez6" localSheetId="86">#REF!</definedName>
    <definedName name="_bez6" localSheetId="118">#REF!</definedName>
    <definedName name="_bez6" localSheetId="66">#REF!</definedName>
    <definedName name="_bez6" localSheetId="69">#REF!</definedName>
    <definedName name="_bez6">#REF!</definedName>
    <definedName name="_bez7" localSheetId="65">#REF!</definedName>
    <definedName name="_bez7" localSheetId="89">#REF!</definedName>
    <definedName name="_bez7" localSheetId="86">#REF!</definedName>
    <definedName name="_bez7" localSheetId="108">#REF!</definedName>
    <definedName name="_bez7" localSheetId="118">#REF!</definedName>
    <definedName name="_bez7" localSheetId="66">'[4]GS Stolzlechner'!#REF!</definedName>
    <definedName name="_bez7" localSheetId="69">#REF!</definedName>
    <definedName name="_bez7">#REF!</definedName>
    <definedName name="_bez8" localSheetId="65">#REF!</definedName>
    <definedName name="_bez8" localSheetId="89">#REF!</definedName>
    <definedName name="_bez8" localSheetId="86">#REF!</definedName>
    <definedName name="_bez8" localSheetId="108">#REF!</definedName>
    <definedName name="_bez8" localSheetId="118">#REF!</definedName>
    <definedName name="_bez8" localSheetId="66">'[4]GS Stolzlechner'!#REF!</definedName>
    <definedName name="_bez8" localSheetId="69">#REF!</definedName>
    <definedName name="_bez8">#REF!</definedName>
    <definedName name="_FilterDatabase" localSheetId="76" hidden="1">'Ü 8.3'!$A$37:$G$38</definedName>
    <definedName name="asdf" localSheetId="69">'[3]GS Stolzlechner'!$P$30</definedName>
    <definedName name="asdf">'[1]GS Stolzlechner'!$P$30</definedName>
    <definedName name="asdfasdfasdfasdf" localSheetId="85">#REF!</definedName>
    <definedName name="asdfasdfasdfasdf" localSheetId="89">#REF!</definedName>
    <definedName name="asdfasdfasdfasdf" localSheetId="86">#REF!</definedName>
    <definedName name="asdfasdfasdfasdf" localSheetId="118">#REF!</definedName>
    <definedName name="asdfasdfasdfasdf" localSheetId="64">#REF!</definedName>
    <definedName name="asdfasdfasdfasdf" localSheetId="84">#REF!</definedName>
    <definedName name="asdfasdfasdfasdf">#REF!</definedName>
    <definedName name="bez_gut" localSheetId="65">#REF!</definedName>
    <definedName name="bez_gut" localSheetId="89">#REF!</definedName>
    <definedName name="bez_gut" localSheetId="86">#REF!</definedName>
    <definedName name="bez_gut" localSheetId="108">#REF!</definedName>
    <definedName name="bez_gut" localSheetId="118">#REF!</definedName>
    <definedName name="bez_gut" localSheetId="69">#REF!</definedName>
    <definedName name="bez_gut">#REF!</definedName>
    <definedName name="brutto" localSheetId="89">#REF!</definedName>
    <definedName name="brutto" localSheetId="86">#REF!</definedName>
    <definedName name="brutto" localSheetId="118">#REF!</definedName>
    <definedName name="brutto" localSheetId="69">#REF!</definedName>
    <definedName name="brutto">#REF!</definedName>
    <definedName name="d" localSheetId="66">'[5]GS Stolzlechner'!#REF!</definedName>
    <definedName name="_xlnm.Print_Area" localSheetId="52">'K 3.2'!$A$1:$E$49</definedName>
    <definedName name="_xlnm.Print_Area" localSheetId="45">'Ü 3.10'!$B$1:$F$17</definedName>
    <definedName name="_xlnm.Print_Area" localSheetId="62">'Ü 5.4'!$A$1:$H$49</definedName>
    <definedName name="e_abs_knddaten" localSheetId="65">#REF!</definedName>
    <definedName name="e_abs_knddaten" localSheetId="89">#REF!</definedName>
    <definedName name="e_abs_knddaten" localSheetId="86">#REF!</definedName>
    <definedName name="e_abs_knddaten" localSheetId="108">#REF!</definedName>
    <definedName name="e_abs_knddaten" localSheetId="118">#REF!</definedName>
    <definedName name="e_abs_knddaten" localSheetId="69">#REF!</definedName>
    <definedName name="e_abs_knddaten">#REF!</definedName>
    <definedName name="e_abs_ktonr" localSheetId="89">#REF!</definedName>
    <definedName name="e_abs_ktonr" localSheetId="86">#REF!</definedName>
    <definedName name="e_abs_ktonr" localSheetId="118">#REF!</definedName>
    <definedName name="e_abs_ktonr" localSheetId="69">#REF!</definedName>
    <definedName name="e_abs_ktonr">#REF!</definedName>
    <definedName name="e_abs_name" localSheetId="89">#REF!</definedName>
    <definedName name="e_abs_name" localSheetId="86">#REF!</definedName>
    <definedName name="e_abs_name" localSheetId="118">#REF!</definedName>
    <definedName name="e_abs_name" localSheetId="69">#REF!</definedName>
    <definedName name="e_abs_name">#REF!</definedName>
    <definedName name="e_betrag" localSheetId="89">#REF!</definedName>
    <definedName name="e_betrag" localSheetId="86">#REF!</definedName>
    <definedName name="e_betrag" localSheetId="118">#REF!</definedName>
    <definedName name="e_betrag" localSheetId="69">#REF!</definedName>
    <definedName name="e_betrag">#REF!</definedName>
    <definedName name="e_empf_bank" localSheetId="89">#REF!</definedName>
    <definedName name="e_empf_bank" localSheetId="86">#REF!</definedName>
    <definedName name="e_empf_bank" localSheetId="118">#REF!</definedName>
    <definedName name="e_empf_bank" localSheetId="69">#REF!</definedName>
    <definedName name="e_empf_bank">#REF!</definedName>
    <definedName name="e_empf_blz" localSheetId="89">#REF!</definedName>
    <definedName name="e_empf_blz" localSheetId="86">#REF!</definedName>
    <definedName name="e_empf_blz" localSheetId="118">#REF!</definedName>
    <definedName name="e_empf_blz" localSheetId="69">#REF!</definedName>
    <definedName name="e_empf_blz">#REF!</definedName>
    <definedName name="e_empf_ktonr" localSheetId="89">#REF!</definedName>
    <definedName name="e_empf_ktonr" localSheetId="86">#REF!</definedName>
    <definedName name="e_empf_ktonr" localSheetId="118">#REF!</definedName>
    <definedName name="e_empf_ktonr" localSheetId="69">#REF!</definedName>
    <definedName name="e_empf_ktonr">#REF!</definedName>
    <definedName name="e_empf_name" localSheetId="89">#REF!</definedName>
    <definedName name="e_empf_name" localSheetId="86">#REF!</definedName>
    <definedName name="e_empf_name" localSheetId="118">#REF!</definedName>
    <definedName name="e_empf_name" localSheetId="69">#REF!</definedName>
    <definedName name="e_empf_name">#REF!</definedName>
    <definedName name="e_zweck1" localSheetId="89">#REF!</definedName>
    <definedName name="e_zweck1" localSheetId="86">#REF!</definedName>
    <definedName name="e_zweck1" localSheetId="118">#REF!</definedName>
    <definedName name="e_zweck1" localSheetId="69">#REF!</definedName>
    <definedName name="e_zweck1">#REF!</definedName>
    <definedName name="e_zweck2" localSheetId="89">#REF!</definedName>
    <definedName name="e_zweck2" localSheetId="86">#REF!</definedName>
    <definedName name="e_zweck2" localSheetId="118">#REF!</definedName>
    <definedName name="e_zweck2" localSheetId="69">#REF!</definedName>
    <definedName name="e_zweck2">#REF!</definedName>
    <definedName name="eig_untern" localSheetId="89">#REF!</definedName>
    <definedName name="eig_untern" localSheetId="86">#REF!</definedName>
    <definedName name="eig_untern" localSheetId="118">#REF!</definedName>
    <definedName name="eig_untern" localSheetId="69">#REF!</definedName>
    <definedName name="eig_untern">#REF!</definedName>
    <definedName name="eig_untern_bank">[6]unternehmensdaten!$H$17</definedName>
    <definedName name="eig_untern_ktonr">[6]unternehmensdaten!$H$18</definedName>
    <definedName name="eig_untern_netto">[6]unternehmensdaten!$H$20</definedName>
    <definedName name="eig_untern_ort" localSheetId="65">#REF!</definedName>
    <definedName name="eig_untern_ort" localSheetId="85">#REF!</definedName>
    <definedName name="eig_untern_ort" localSheetId="89">#REF!</definedName>
    <definedName name="eig_untern_ort" localSheetId="86">#REF!</definedName>
    <definedName name="eig_untern_ort" localSheetId="108">#REF!</definedName>
    <definedName name="eig_untern_ort" localSheetId="118">#REF!</definedName>
    <definedName name="eig_untern_ort" localSheetId="64">#REF!</definedName>
    <definedName name="eig_untern_ort" localSheetId="69">#REF!</definedName>
    <definedName name="eig_untern_ort" localSheetId="76">#REF!</definedName>
    <definedName name="eig_untern_ort" localSheetId="84">#REF!</definedName>
    <definedName name="eig_untern_ort">#REF!</definedName>
    <definedName name="eig_untern_respiro">[6]unternehmensdaten!$H$21</definedName>
    <definedName name="eig_untern_str" localSheetId="65">#REF!</definedName>
    <definedName name="eig_untern_str" localSheetId="85">#REF!</definedName>
    <definedName name="eig_untern_str" localSheetId="89">#REF!</definedName>
    <definedName name="eig_untern_str" localSheetId="86">#REF!</definedName>
    <definedName name="eig_untern_str" localSheetId="108">#REF!</definedName>
    <definedName name="eig_untern_str" localSheetId="118">#REF!</definedName>
    <definedName name="eig_untern_str" localSheetId="64">#REF!</definedName>
    <definedName name="eig_untern_str" localSheetId="69">#REF!</definedName>
    <definedName name="eig_untern_str" localSheetId="84">#REF!</definedName>
    <definedName name="eig_untern_str">#REF!</definedName>
    <definedName name="eig_untern_uid">[6]unternehmensdaten!$H$23</definedName>
    <definedName name="eig_untern_wortl" localSheetId="65">#REF!</definedName>
    <definedName name="eig_untern_wortl" localSheetId="85">#REF!</definedName>
    <definedName name="eig_untern_wortl" localSheetId="89">#REF!</definedName>
    <definedName name="eig_untern_wortl" localSheetId="86">#REF!</definedName>
    <definedName name="eig_untern_wortl" localSheetId="108">#REF!</definedName>
    <definedName name="eig_untern_wortl" localSheetId="118">#REF!</definedName>
    <definedName name="eig_untern_wortl" localSheetId="64">#REF!</definedName>
    <definedName name="eig_untern_wortl" localSheetId="69">#REF!</definedName>
    <definedName name="eig_untern_wortl" localSheetId="76">#REF!</definedName>
    <definedName name="eig_untern_wortl" localSheetId="84">#REF!</definedName>
    <definedName name="eig_untern_wortl">#REF!</definedName>
    <definedName name="eingelangt" localSheetId="65">#REF!</definedName>
    <definedName name="eingelangt" localSheetId="85">'[4]GS Stolzlechner'!#REF!</definedName>
    <definedName name="eingelangt" localSheetId="89">'[4]GS Stolzlechner'!#REF!</definedName>
    <definedName name="eingelangt" localSheetId="86">'[4]GS Stolzlechner'!#REF!</definedName>
    <definedName name="eingelangt" localSheetId="108">#REF!</definedName>
    <definedName name="eingelangt" localSheetId="118">'[4]GS Stolzlechner'!#REF!</definedName>
    <definedName name="eingelangt" localSheetId="64">'[4]GS Stolzlechner'!#REF!</definedName>
    <definedName name="eingelangt" localSheetId="66">'[4]GS Stolzlechner'!#REF!</definedName>
    <definedName name="eingelangt" localSheetId="69">#REF!</definedName>
    <definedName name="eingelangt" localSheetId="76">'[4]GS Stolzlechner'!#REF!</definedName>
    <definedName name="eingelangt" localSheetId="84">'[4]GS Stolzlechner'!#REF!</definedName>
    <definedName name="eingelangt">'[4]GS Stolzlechner'!#REF!</definedName>
    <definedName name="einzel_gut" localSheetId="65">#REF!</definedName>
    <definedName name="einzel_gut" localSheetId="85">#REF!</definedName>
    <definedName name="einzel_gut" localSheetId="89">#REF!</definedName>
    <definedName name="einzel_gut" localSheetId="86">#REF!</definedName>
    <definedName name="einzel_gut" localSheetId="108">#REF!</definedName>
    <definedName name="einzel_gut" localSheetId="118">#REF!</definedName>
    <definedName name="einzel_gut" localSheetId="64">#REF!</definedName>
    <definedName name="einzel_gut" localSheetId="69">#REF!</definedName>
    <definedName name="einzel_gut" localSheetId="84">#REF!</definedName>
    <definedName name="einzel_gut">#REF!</definedName>
    <definedName name="einzel1" localSheetId="65">#REF!</definedName>
    <definedName name="einzel1" localSheetId="89">#REF!</definedName>
    <definedName name="einzel1" localSheetId="86">#REF!</definedName>
    <definedName name="einzel1" localSheetId="108">#REF!</definedName>
    <definedName name="einzel1" localSheetId="118">#REF!</definedName>
    <definedName name="einzel1" localSheetId="69">#REF!</definedName>
    <definedName name="einzel1">#REF!</definedName>
    <definedName name="einzel2" localSheetId="85">#REF!</definedName>
    <definedName name="einzel2" localSheetId="89">#REF!</definedName>
    <definedName name="einzel2" localSheetId="86">#REF!</definedName>
    <definedName name="einzel2" localSheetId="118">#REF!</definedName>
    <definedName name="einzel2" localSheetId="64">#REF!</definedName>
    <definedName name="einzel2" localSheetId="66">#REF!</definedName>
    <definedName name="einzel2" localSheetId="69">#REF!</definedName>
    <definedName name="einzel2" localSheetId="76">#REF!</definedName>
    <definedName name="einzel2" localSheetId="84">#REF!</definedName>
    <definedName name="einzel2">#REF!</definedName>
    <definedName name="einzel3" localSheetId="85">#REF!</definedName>
    <definedName name="einzel3" localSheetId="89">#REF!</definedName>
    <definedName name="einzel3" localSheetId="86">#REF!</definedName>
    <definedName name="einzel3" localSheetId="118">#REF!</definedName>
    <definedName name="einzel3" localSheetId="64">#REF!</definedName>
    <definedName name="einzel3" localSheetId="69">#REF!</definedName>
    <definedName name="einzel3" localSheetId="84">#REF!</definedName>
    <definedName name="einzel3">#REF!</definedName>
    <definedName name="einzel4" localSheetId="65">#REF!</definedName>
    <definedName name="einzel4" localSheetId="85">'[4]GS Stolzlechner'!#REF!</definedName>
    <definedName name="einzel4" localSheetId="89">'[4]GS Stolzlechner'!#REF!</definedName>
    <definedName name="einzel4" localSheetId="86">'[4]GS Stolzlechner'!#REF!</definedName>
    <definedName name="einzel4" localSheetId="108">#REF!</definedName>
    <definedName name="einzel4" localSheetId="118">'[4]GS Stolzlechner'!#REF!</definedName>
    <definedName name="einzel4" localSheetId="64">'[4]GS Stolzlechner'!#REF!</definedName>
    <definedName name="einzel4" localSheetId="66">'[4]GS Stolzlechner'!#REF!</definedName>
    <definedName name="einzel4" localSheetId="69">#REF!</definedName>
    <definedName name="einzel4" localSheetId="76">'[4]GS Stolzlechner'!#REF!</definedName>
    <definedName name="einzel4" localSheetId="84">'[4]GS Stolzlechner'!#REF!</definedName>
    <definedName name="einzel4">'[4]GS Stolzlechner'!#REF!</definedName>
    <definedName name="einzel5" localSheetId="65">#REF!</definedName>
    <definedName name="einzel5" localSheetId="85">'[4]GS Stolzlechner'!#REF!</definedName>
    <definedName name="einzel5" localSheetId="89">'[4]GS Stolzlechner'!#REF!</definedName>
    <definedName name="einzel5" localSheetId="86">'[4]GS Stolzlechner'!#REF!</definedName>
    <definedName name="einzel5" localSheetId="108">#REF!</definedName>
    <definedName name="einzel5" localSheetId="118">'[4]GS Stolzlechner'!#REF!</definedName>
    <definedName name="einzel5" localSheetId="64">'[4]GS Stolzlechner'!#REF!</definedName>
    <definedName name="einzel5" localSheetId="66">'[4]GS Stolzlechner'!#REF!</definedName>
    <definedName name="einzel5" localSheetId="69">#REF!</definedName>
    <definedName name="einzel5" localSheetId="76">'[4]GS Stolzlechner'!#REF!</definedName>
    <definedName name="einzel5" localSheetId="84">'[4]GS Stolzlechner'!#REF!</definedName>
    <definedName name="einzel5">'[4]GS Stolzlechner'!#REF!</definedName>
    <definedName name="einzel6" localSheetId="85">#REF!</definedName>
    <definedName name="einzel6" localSheetId="89">#REF!</definedName>
    <definedName name="einzel6" localSheetId="86">#REF!</definedName>
    <definedName name="einzel6" localSheetId="118">#REF!</definedName>
    <definedName name="einzel6" localSheetId="64">#REF!</definedName>
    <definedName name="einzel6" localSheetId="66">#REF!</definedName>
    <definedName name="einzel6" localSheetId="69">#REF!</definedName>
    <definedName name="einzel6" localSheetId="76">#REF!</definedName>
    <definedName name="einzel6" localSheetId="84">#REF!</definedName>
    <definedName name="einzel6">#REF!</definedName>
    <definedName name="einzel7" localSheetId="65">#REF!</definedName>
    <definedName name="einzel7" localSheetId="85">'[4]GS Stolzlechner'!#REF!</definedName>
    <definedName name="einzel7" localSheetId="89">'[4]GS Stolzlechner'!#REF!</definedName>
    <definedName name="einzel7" localSheetId="86">'[4]GS Stolzlechner'!#REF!</definedName>
    <definedName name="einzel7" localSheetId="108">#REF!</definedName>
    <definedName name="einzel7" localSheetId="118">'[4]GS Stolzlechner'!#REF!</definedName>
    <definedName name="einzel7" localSheetId="64">'[4]GS Stolzlechner'!#REF!</definedName>
    <definedName name="einzel7" localSheetId="66">'[4]GS Stolzlechner'!#REF!</definedName>
    <definedName name="einzel7" localSheetId="69">#REF!</definedName>
    <definedName name="einzel7" localSheetId="76">'[4]GS Stolzlechner'!#REF!</definedName>
    <definedName name="einzel7" localSheetId="84">'[4]GS Stolzlechner'!#REF!</definedName>
    <definedName name="einzel7">'[4]GS Stolzlechner'!#REF!</definedName>
    <definedName name="einzel8" localSheetId="65">#REF!</definedName>
    <definedName name="einzel8" localSheetId="85">'[4]GS Stolzlechner'!#REF!</definedName>
    <definedName name="einzel8" localSheetId="89">'[4]GS Stolzlechner'!#REF!</definedName>
    <definedName name="einzel8" localSheetId="86">'[4]GS Stolzlechner'!#REF!</definedName>
    <definedName name="einzel8" localSheetId="108">#REF!</definedName>
    <definedName name="einzel8" localSheetId="118">'[4]GS Stolzlechner'!#REF!</definedName>
    <definedName name="einzel8" localSheetId="64">'[4]GS Stolzlechner'!#REF!</definedName>
    <definedName name="einzel8" localSheetId="66">'[4]GS Stolzlechner'!#REF!</definedName>
    <definedName name="einzel8" localSheetId="69">#REF!</definedName>
    <definedName name="einzel8" localSheetId="76">'[4]GS Stolzlechner'!#REF!</definedName>
    <definedName name="einzel8" localSheetId="84">'[4]GS Stolzlechner'!#REF!</definedName>
    <definedName name="einzel8">'[4]GS Stolzlechner'!#REF!</definedName>
    <definedName name="ertz" localSheetId="85">'[7]GS Stolzlechner'!#REF!</definedName>
    <definedName name="ertz" localSheetId="89">'[7]GS Stolzlechner'!#REF!</definedName>
    <definedName name="ertz" localSheetId="86">'[7]GS Stolzlechner'!#REF!</definedName>
    <definedName name="ertz" localSheetId="118">'[7]GS Stolzlechner'!#REF!</definedName>
    <definedName name="ertz" localSheetId="64">'[7]GS Stolzlechner'!#REF!</definedName>
    <definedName name="ertz" localSheetId="66">'[8]GS Stolzlechner'!#REF!</definedName>
    <definedName name="ertz" localSheetId="76">'[7]GS Stolzlechner'!#REF!</definedName>
    <definedName name="ertz" localSheetId="84">'[7]GS Stolzlechner'!#REF!</definedName>
    <definedName name="ertz">'[7]GS Stolzlechner'!#REF!</definedName>
    <definedName name="f" localSheetId="65">#REF!</definedName>
    <definedName name="f" localSheetId="85">#REF!</definedName>
    <definedName name="f" localSheetId="89">#REF!</definedName>
    <definedName name="f" localSheetId="86">#REF!</definedName>
    <definedName name="f" localSheetId="108">#REF!</definedName>
    <definedName name="f" localSheetId="118">#REF!</definedName>
    <definedName name="f" localSheetId="64">#REF!</definedName>
    <definedName name="f" localSheetId="69">#REF!</definedName>
    <definedName name="f" localSheetId="76">#REF!</definedName>
    <definedName name="f" localSheetId="84">#REF!</definedName>
    <definedName name="f">#REF!</definedName>
    <definedName name="femd_untern_wortl" localSheetId="65">#REF!</definedName>
    <definedName name="femd_untern_wortl" localSheetId="85">#REF!</definedName>
    <definedName name="femd_untern_wortl" localSheetId="89">#REF!</definedName>
    <definedName name="femd_untern_wortl" localSheetId="86">#REF!</definedName>
    <definedName name="femd_untern_wortl" localSheetId="108">#REF!</definedName>
    <definedName name="femd_untern_wortl" localSheetId="118">#REF!</definedName>
    <definedName name="femd_untern_wortl" localSheetId="64">#REF!</definedName>
    <definedName name="femd_untern_wortl" localSheetId="69">#REF!</definedName>
    <definedName name="femd_untern_wortl" localSheetId="76">#REF!</definedName>
    <definedName name="femd_untern_wortl" localSheetId="84">#REF!</definedName>
    <definedName name="femd_untern_wortl">#REF!</definedName>
    <definedName name="ff" localSheetId="85">'[9]GS Stolzlechner'!#REF!</definedName>
    <definedName name="ff" localSheetId="89">'[9]GS Stolzlechner'!#REF!</definedName>
    <definedName name="ff" localSheetId="86">'[9]GS Stolzlechner'!#REF!</definedName>
    <definedName name="ff" localSheetId="118">'[9]GS Stolzlechner'!#REF!</definedName>
    <definedName name="ff" localSheetId="64">'[9]GS Stolzlechner'!#REF!</definedName>
    <definedName name="ff" localSheetId="66">'[2]GS Stolzlechner'!#REF!</definedName>
    <definedName name="ff" localSheetId="69">'[3]GS Stolzlechner'!#REF!</definedName>
    <definedName name="ff" localSheetId="76">'[9]GS Stolzlechner'!#REF!</definedName>
    <definedName name="ff" localSheetId="84">'[9]GS Stolzlechner'!#REF!</definedName>
    <definedName name="ff">'[9]GS Stolzlechner'!#REF!</definedName>
    <definedName name="fremd_untern" localSheetId="85">#REF!</definedName>
    <definedName name="fremd_untern" localSheetId="89">#REF!</definedName>
    <definedName name="fremd_untern" localSheetId="86">#REF!</definedName>
    <definedName name="fremd_untern" localSheetId="118">#REF!</definedName>
    <definedName name="fremd_untern" localSheetId="64">#REF!</definedName>
    <definedName name="fremd_untern" localSheetId="69">#REF!</definedName>
    <definedName name="fremd_untern" localSheetId="76">#REF!</definedName>
    <definedName name="fremd_untern" localSheetId="84">#REF!</definedName>
    <definedName name="fremd_untern">#REF!</definedName>
    <definedName name="fremd_untern_ort" localSheetId="85">#REF!</definedName>
    <definedName name="fremd_untern_ort" localSheetId="89">#REF!</definedName>
    <definedName name="fremd_untern_ort" localSheetId="86">#REF!</definedName>
    <definedName name="fremd_untern_ort" localSheetId="118">#REF!</definedName>
    <definedName name="fremd_untern_ort" localSheetId="64">#REF!</definedName>
    <definedName name="fremd_untern_ort" localSheetId="69">#REF!</definedName>
    <definedName name="fremd_untern_ort" localSheetId="76">#REF!</definedName>
    <definedName name="fremd_untern_ort" localSheetId="84">#REF!</definedName>
    <definedName name="fremd_untern_ort">#REF!</definedName>
    <definedName name="fremd_untern_str" localSheetId="85">#REF!</definedName>
    <definedName name="fremd_untern_str" localSheetId="89">#REF!</definedName>
    <definedName name="fremd_untern_str" localSheetId="86">#REF!</definedName>
    <definedName name="fremd_untern_str" localSheetId="118">#REF!</definedName>
    <definedName name="fremd_untern_str" localSheetId="64">#REF!</definedName>
    <definedName name="fremd_untern_str" localSheetId="69">#REF!</definedName>
    <definedName name="fremd_untern_str" localSheetId="76">#REF!</definedName>
    <definedName name="fremd_untern_str" localSheetId="84">#REF!</definedName>
    <definedName name="fremd_untern_str">#REF!</definedName>
    <definedName name="fremd_untern_uid">[6]unternehmensdaten!$H$36</definedName>
    <definedName name="fremd_untern_wortl" localSheetId="65">#REF!</definedName>
    <definedName name="fremd_untern_wortl" localSheetId="85">#REF!</definedName>
    <definedName name="fremd_untern_wortl" localSheetId="89">#REF!</definedName>
    <definedName name="fremd_untern_wortl" localSheetId="86">#REF!</definedName>
    <definedName name="fremd_untern_wortl" localSheetId="108">#REF!</definedName>
    <definedName name="fremd_untern_wortl" localSheetId="118">#REF!</definedName>
    <definedName name="fremd_untern_wortl" localSheetId="64">#REF!</definedName>
    <definedName name="fremd_untern_wortl" localSheetId="69">#REF!</definedName>
    <definedName name="fremd_untern_wortl" localSheetId="76">#REF!</definedName>
    <definedName name="fremd_untern_wortl" localSheetId="84">#REF!</definedName>
    <definedName name="fremd_untern_wortl">#REF!</definedName>
    <definedName name="gesamt1" localSheetId="65">#REF!</definedName>
    <definedName name="gesamt1" localSheetId="108">#REF!</definedName>
    <definedName name="gesamt1" localSheetId="69">#REF!</definedName>
    <definedName name="gesamt1">'[4]GS Stolzlechner'!$R$25</definedName>
    <definedName name="gesamt2" localSheetId="85">#REF!</definedName>
    <definedName name="gesamt2" localSheetId="89">#REF!</definedName>
    <definedName name="gesamt2" localSheetId="86">#REF!</definedName>
    <definedName name="gesamt2" localSheetId="118">#REF!</definedName>
    <definedName name="gesamt2" localSheetId="64">#REF!</definedName>
    <definedName name="gesamt2" localSheetId="66">#REF!</definedName>
    <definedName name="gesamt2" localSheetId="69">#REF!</definedName>
    <definedName name="gesamt2" localSheetId="76">#REF!</definedName>
    <definedName name="gesamt2" localSheetId="84">#REF!</definedName>
    <definedName name="gesamt2">#REF!</definedName>
    <definedName name="gesamt3" localSheetId="85">#REF!</definedName>
    <definedName name="gesamt3" localSheetId="89">#REF!</definedName>
    <definedName name="gesamt3" localSheetId="86">#REF!</definedName>
    <definedName name="gesamt3" localSheetId="118">#REF!</definedName>
    <definedName name="gesamt3" localSheetId="64">#REF!</definedName>
    <definedName name="gesamt3" localSheetId="69">#REF!</definedName>
    <definedName name="gesamt3" localSheetId="76">#REF!</definedName>
    <definedName name="gesamt3" localSheetId="84">#REF!</definedName>
    <definedName name="gesamt3">#REF!</definedName>
    <definedName name="gesamt4" localSheetId="65">#REF!</definedName>
    <definedName name="gesamt4" localSheetId="85">'[4]GS Stolzlechner'!#REF!</definedName>
    <definedName name="gesamt4" localSheetId="89">'[4]GS Stolzlechner'!#REF!</definedName>
    <definedName name="gesamt4" localSheetId="86">'[4]GS Stolzlechner'!#REF!</definedName>
    <definedName name="gesamt4" localSheetId="108">#REF!</definedName>
    <definedName name="gesamt4" localSheetId="118">'[4]GS Stolzlechner'!#REF!</definedName>
    <definedName name="gesamt4" localSheetId="64">'[4]GS Stolzlechner'!#REF!</definedName>
    <definedName name="gesamt4" localSheetId="66">'[4]GS Stolzlechner'!#REF!</definedName>
    <definedName name="gesamt4" localSheetId="69">#REF!</definedName>
    <definedName name="gesamt4" localSheetId="76">'[4]GS Stolzlechner'!#REF!</definedName>
    <definedName name="gesamt4" localSheetId="84">'[4]GS Stolzlechner'!#REF!</definedName>
    <definedName name="gesamt4">'[4]GS Stolzlechner'!#REF!</definedName>
    <definedName name="gesamt5" localSheetId="65">#REF!</definedName>
    <definedName name="gesamt5" localSheetId="85">'[4]GS Stolzlechner'!#REF!</definedName>
    <definedName name="gesamt5" localSheetId="89">'[4]GS Stolzlechner'!#REF!</definedName>
    <definedName name="gesamt5" localSheetId="86">'[4]GS Stolzlechner'!#REF!</definedName>
    <definedName name="gesamt5" localSheetId="108">#REF!</definedName>
    <definedName name="gesamt5" localSheetId="118">'[4]GS Stolzlechner'!#REF!</definedName>
    <definedName name="gesamt5" localSheetId="64">'[4]GS Stolzlechner'!#REF!</definedName>
    <definedName name="gesamt5" localSheetId="66">'[4]GS Stolzlechner'!#REF!</definedName>
    <definedName name="gesamt5" localSheetId="69">#REF!</definedName>
    <definedName name="gesamt5" localSheetId="76">'[4]GS Stolzlechner'!#REF!</definedName>
    <definedName name="gesamt5" localSheetId="84">'[4]GS Stolzlechner'!#REF!</definedName>
    <definedName name="gesamt5">'[4]GS Stolzlechner'!#REF!</definedName>
    <definedName name="gesamt6" localSheetId="85">#REF!</definedName>
    <definedName name="gesamt6" localSheetId="89">#REF!</definedName>
    <definedName name="gesamt6" localSheetId="86">#REF!</definedName>
    <definedName name="gesamt6" localSheetId="118">#REF!</definedName>
    <definedName name="gesamt6" localSheetId="64">#REF!</definedName>
    <definedName name="gesamt6" localSheetId="66">#REF!</definedName>
    <definedName name="gesamt6" localSheetId="69">#REF!</definedName>
    <definedName name="gesamt6" localSheetId="76">#REF!</definedName>
    <definedName name="gesamt6" localSheetId="84">#REF!</definedName>
    <definedName name="gesamt6">#REF!</definedName>
    <definedName name="gesamt7" localSheetId="65">#REF!</definedName>
    <definedName name="gesamt7" localSheetId="85">'[4]GS Stolzlechner'!#REF!</definedName>
    <definedName name="gesamt7" localSheetId="89">'[4]GS Stolzlechner'!#REF!</definedName>
    <definedName name="gesamt7" localSheetId="86">'[4]GS Stolzlechner'!#REF!</definedName>
    <definedName name="gesamt7" localSheetId="108">#REF!</definedName>
    <definedName name="gesamt7" localSheetId="118">'[4]GS Stolzlechner'!#REF!</definedName>
    <definedName name="gesamt7" localSheetId="64">'[4]GS Stolzlechner'!#REF!</definedName>
    <definedName name="gesamt7" localSheetId="66">'[4]GS Stolzlechner'!#REF!</definedName>
    <definedName name="gesamt7" localSheetId="69">#REF!</definedName>
    <definedName name="gesamt7" localSheetId="76">'[4]GS Stolzlechner'!#REF!</definedName>
    <definedName name="gesamt7" localSheetId="84">'[4]GS Stolzlechner'!#REF!</definedName>
    <definedName name="gesamt7">'[4]GS Stolzlechner'!#REF!</definedName>
    <definedName name="gesamt8" localSheetId="65">#REF!</definedName>
    <definedName name="gesamt8" localSheetId="85">'[4]GS Stolzlechner'!#REF!</definedName>
    <definedName name="gesamt8" localSheetId="89">'[4]GS Stolzlechner'!#REF!</definedName>
    <definedName name="gesamt8" localSheetId="86">'[4]GS Stolzlechner'!#REF!</definedName>
    <definedName name="gesamt8" localSheetId="108">#REF!</definedName>
    <definedName name="gesamt8" localSheetId="118">'[4]GS Stolzlechner'!#REF!</definedName>
    <definedName name="gesamt8" localSheetId="64">'[4]GS Stolzlechner'!#REF!</definedName>
    <definedName name="gesamt8" localSheetId="66">'[4]GS Stolzlechner'!#REF!</definedName>
    <definedName name="gesamt8" localSheetId="69">#REF!</definedName>
    <definedName name="gesamt8" localSheetId="76">'[4]GS Stolzlechner'!#REF!</definedName>
    <definedName name="gesamt8" localSheetId="84">'[4]GS Stolzlechner'!#REF!</definedName>
    <definedName name="gesamt8">'[4]GS Stolzlechner'!#REF!</definedName>
    <definedName name="lief_dat" localSheetId="85">#REF!</definedName>
    <definedName name="lief_dat" localSheetId="89">#REF!</definedName>
    <definedName name="lief_dat" localSheetId="86">#REF!</definedName>
    <definedName name="lief_dat" localSheetId="118">#REF!</definedName>
    <definedName name="lief_dat" localSheetId="64">#REF!</definedName>
    <definedName name="lief_dat" localSheetId="66">#REF!</definedName>
    <definedName name="lief_dat" localSheetId="69">#REF!</definedName>
    <definedName name="lief_dat" localSheetId="76">#REF!</definedName>
    <definedName name="lief_dat" localSheetId="84">#REF!</definedName>
    <definedName name="lief_dat">#REF!</definedName>
    <definedName name="menge1" localSheetId="65">#REF!</definedName>
    <definedName name="menge1" localSheetId="108">#REF!</definedName>
    <definedName name="menge1" localSheetId="69">#REF!</definedName>
    <definedName name="menge1">'[4]GS Stolzlechner'!$D$25</definedName>
    <definedName name="menge2" localSheetId="85">#REF!</definedName>
    <definedName name="menge2" localSheetId="89">#REF!</definedName>
    <definedName name="menge2" localSheetId="86">#REF!</definedName>
    <definedName name="menge2" localSheetId="118">#REF!</definedName>
    <definedName name="menge2" localSheetId="64">#REF!</definedName>
    <definedName name="menge2" localSheetId="66">#REF!</definedName>
    <definedName name="menge2" localSheetId="69">#REF!</definedName>
    <definedName name="menge2" localSheetId="76">#REF!</definedName>
    <definedName name="menge2" localSheetId="84">#REF!</definedName>
    <definedName name="menge2">#REF!</definedName>
    <definedName name="menge3" localSheetId="85">#REF!</definedName>
    <definedName name="menge3" localSheetId="89">#REF!</definedName>
    <definedName name="menge3" localSheetId="86">#REF!</definedName>
    <definedName name="menge3" localSheetId="118">#REF!</definedName>
    <definedName name="menge3" localSheetId="64">#REF!</definedName>
    <definedName name="menge3" localSheetId="69">#REF!</definedName>
    <definedName name="menge3" localSheetId="76">#REF!</definedName>
    <definedName name="menge3" localSheetId="84">#REF!</definedName>
    <definedName name="menge3">#REF!</definedName>
    <definedName name="menge4" localSheetId="65">#REF!</definedName>
    <definedName name="menge4" localSheetId="85">'[4]GS Stolzlechner'!#REF!</definedName>
    <definedName name="menge4" localSheetId="89">'[4]GS Stolzlechner'!#REF!</definedName>
    <definedName name="menge4" localSheetId="86">'[4]GS Stolzlechner'!#REF!</definedName>
    <definedName name="menge4" localSheetId="108">#REF!</definedName>
    <definedName name="menge4" localSheetId="118">'[4]GS Stolzlechner'!#REF!</definedName>
    <definedName name="menge4" localSheetId="64">'[4]GS Stolzlechner'!#REF!</definedName>
    <definedName name="menge4" localSheetId="66">'[4]GS Stolzlechner'!#REF!</definedName>
    <definedName name="menge4" localSheetId="69">#REF!</definedName>
    <definedName name="menge4" localSheetId="76">'[4]GS Stolzlechner'!#REF!</definedName>
    <definedName name="menge4" localSheetId="84">'[4]GS Stolzlechner'!#REF!</definedName>
    <definedName name="menge4">'[4]GS Stolzlechner'!#REF!</definedName>
    <definedName name="menge5" localSheetId="65">#REF!</definedName>
    <definedName name="menge5" localSheetId="85">'[4]GS Stolzlechner'!#REF!</definedName>
    <definedName name="menge5" localSheetId="89">'[4]GS Stolzlechner'!#REF!</definedName>
    <definedName name="menge5" localSheetId="86">'[4]GS Stolzlechner'!#REF!</definedName>
    <definedName name="menge5" localSheetId="108">#REF!</definedName>
    <definedName name="menge5" localSheetId="118">'[4]GS Stolzlechner'!#REF!</definedName>
    <definedName name="menge5" localSheetId="64">'[4]GS Stolzlechner'!#REF!</definedName>
    <definedName name="menge5" localSheetId="66">'[4]GS Stolzlechner'!#REF!</definedName>
    <definedName name="menge5" localSheetId="69">#REF!</definedName>
    <definedName name="menge5" localSheetId="76">'[4]GS Stolzlechner'!#REF!</definedName>
    <definedName name="menge5" localSheetId="84">'[4]GS Stolzlechner'!#REF!</definedName>
    <definedName name="menge5">'[4]GS Stolzlechner'!#REF!</definedName>
    <definedName name="menge6" localSheetId="85">#REF!</definedName>
    <definedName name="menge6" localSheetId="89">#REF!</definedName>
    <definedName name="menge6" localSheetId="86">#REF!</definedName>
    <definedName name="menge6" localSheetId="118">#REF!</definedName>
    <definedName name="menge6" localSheetId="64">#REF!</definedName>
    <definedName name="menge6" localSheetId="66">#REF!</definedName>
    <definedName name="menge6" localSheetId="69">#REF!</definedName>
    <definedName name="menge6" localSheetId="76">#REF!</definedName>
    <definedName name="menge6" localSheetId="84">#REF!</definedName>
    <definedName name="menge6">#REF!</definedName>
    <definedName name="menge7" localSheetId="65">#REF!</definedName>
    <definedName name="menge7" localSheetId="85">'[4]GS Stolzlechner'!#REF!</definedName>
    <definedName name="menge7" localSheetId="89">'[4]GS Stolzlechner'!#REF!</definedName>
    <definedName name="menge7" localSheetId="86">'[4]GS Stolzlechner'!#REF!</definedName>
    <definedName name="menge7" localSheetId="108">#REF!</definedName>
    <definedName name="menge7" localSheetId="118">'[4]GS Stolzlechner'!#REF!</definedName>
    <definedName name="menge7" localSheetId="64">'[4]GS Stolzlechner'!#REF!</definedName>
    <definedName name="menge7" localSheetId="66">'[4]GS Stolzlechner'!#REF!</definedName>
    <definedName name="menge7" localSheetId="69">#REF!</definedName>
    <definedName name="menge7" localSheetId="76">'[4]GS Stolzlechner'!#REF!</definedName>
    <definedName name="menge7" localSheetId="84">'[4]GS Stolzlechner'!#REF!</definedName>
    <definedName name="menge7">'[4]GS Stolzlechner'!#REF!</definedName>
    <definedName name="menge8" localSheetId="65">#REF!</definedName>
    <definedName name="menge8" localSheetId="85">'[4]GS Stolzlechner'!#REF!</definedName>
    <definedName name="menge8" localSheetId="89">'[4]GS Stolzlechner'!#REF!</definedName>
    <definedName name="menge8" localSheetId="86">'[4]GS Stolzlechner'!#REF!</definedName>
    <definedName name="menge8" localSheetId="108">#REF!</definedName>
    <definedName name="menge8" localSheetId="118">'[4]GS Stolzlechner'!#REF!</definedName>
    <definedName name="menge8" localSheetId="64">'[4]GS Stolzlechner'!#REF!</definedName>
    <definedName name="menge8" localSheetId="66">'[4]GS Stolzlechner'!#REF!</definedName>
    <definedName name="menge8" localSheetId="69">#REF!</definedName>
    <definedName name="menge8" localSheetId="76">'[4]GS Stolzlechner'!#REF!</definedName>
    <definedName name="menge8" localSheetId="84">'[4]GS Stolzlechner'!#REF!</definedName>
    <definedName name="menge8">'[4]GS Stolzlechner'!#REF!</definedName>
    <definedName name="netto" localSheetId="65">#REF!</definedName>
    <definedName name="netto" localSheetId="108">#REF!</definedName>
    <definedName name="netto" localSheetId="69">#REF!</definedName>
    <definedName name="netto">'[4]GS Stolzlechner'!$R$30</definedName>
    <definedName name="ort" localSheetId="85">#REF!</definedName>
    <definedName name="ort" localSheetId="89">#REF!</definedName>
    <definedName name="ort" localSheetId="86">#REF!</definedName>
    <definedName name="ort" localSheetId="118">#REF!</definedName>
    <definedName name="ort" localSheetId="64">#REF!</definedName>
    <definedName name="ort" localSheetId="66">#REF!</definedName>
    <definedName name="ort" localSheetId="69">#REF!</definedName>
    <definedName name="ort" localSheetId="84">#REF!</definedName>
    <definedName name="ort">#REF!</definedName>
    <definedName name="Print_Area" localSheetId="88">'Ü 10.8'!$A$1:$J$37</definedName>
    <definedName name="Print_Area" localSheetId="71">'Ü 7.2'!$A$1:$K$60</definedName>
    <definedName name="qwer" localSheetId="85">#REF!</definedName>
    <definedName name="qwer" localSheetId="89">#REF!</definedName>
    <definedName name="qwer" localSheetId="86">#REF!</definedName>
    <definedName name="qwer" localSheetId="118">#REF!</definedName>
    <definedName name="qwer" localSheetId="64">#REF!</definedName>
    <definedName name="qwer" localSheetId="69">#REF!</definedName>
    <definedName name="qwer" localSheetId="84">#REF!</definedName>
    <definedName name="qwer">#REF!</definedName>
    <definedName name="rabatt" localSheetId="65">#REF!</definedName>
    <definedName name="rabatt" localSheetId="85">'[4]GS Stolzlechner'!#REF!</definedName>
    <definedName name="rabatt" localSheetId="89">'[4]GS Stolzlechner'!#REF!</definedName>
    <definedName name="rabatt" localSheetId="86">'[4]GS Stolzlechner'!#REF!</definedName>
    <definedName name="rabatt" localSheetId="108">#REF!</definedName>
    <definedName name="rabatt" localSheetId="118">'[4]GS Stolzlechner'!#REF!</definedName>
    <definedName name="rabatt" localSheetId="64">'[4]GS Stolzlechner'!#REF!</definedName>
    <definedName name="rabatt" localSheetId="66">'[4]GS Stolzlechner'!#REF!</definedName>
    <definedName name="rabatt" localSheetId="69">#REF!</definedName>
    <definedName name="rabatt" localSheetId="84">'[4]GS Stolzlechner'!#REF!</definedName>
    <definedName name="rabatt">'[4]GS Stolzlechner'!#REF!</definedName>
    <definedName name="rabatt_hoehe" localSheetId="65">#REF!</definedName>
    <definedName name="rabatt_hoehe" localSheetId="85">'[4]GS Stolzlechner'!#REF!</definedName>
    <definedName name="rabatt_hoehe" localSheetId="89">'[4]GS Stolzlechner'!#REF!</definedName>
    <definedName name="rabatt_hoehe" localSheetId="86">'[4]GS Stolzlechner'!#REF!</definedName>
    <definedName name="rabatt_hoehe" localSheetId="108">#REF!</definedName>
    <definedName name="rabatt_hoehe" localSheetId="118">'[4]GS Stolzlechner'!#REF!</definedName>
    <definedName name="rabatt_hoehe" localSheetId="64">'[4]GS Stolzlechner'!#REF!</definedName>
    <definedName name="rabatt_hoehe" localSheetId="66">'[4]GS Stolzlechner'!#REF!</definedName>
    <definedName name="rabatt_hoehe" localSheetId="69">#REF!</definedName>
    <definedName name="rabatt_hoehe" localSheetId="76">'[4]GS Stolzlechner'!#REF!</definedName>
    <definedName name="rabatt_hoehe" localSheetId="84">'[4]GS Stolzlechner'!#REF!</definedName>
    <definedName name="rabatt_hoehe">'[4]GS Stolzlechner'!#REF!</definedName>
    <definedName name="rabatt_satz" localSheetId="65">#REF!</definedName>
    <definedName name="rabatt_satz" localSheetId="85">#REF!</definedName>
    <definedName name="rabatt_satz" localSheetId="89">#REF!</definedName>
    <definedName name="rabatt_satz" localSheetId="86">#REF!</definedName>
    <definedName name="rabatt_satz" localSheetId="108">#REF!</definedName>
    <definedName name="rabatt_satz" localSheetId="118">#REF!</definedName>
    <definedName name="rabatt_satz" localSheetId="64">#REF!</definedName>
    <definedName name="rabatt_satz" localSheetId="69">#REF!</definedName>
    <definedName name="rabatt_satz" localSheetId="76">#REF!</definedName>
    <definedName name="rabatt_satz" localSheetId="84">#REF!</definedName>
    <definedName name="rabatt_satz">#REF!</definedName>
    <definedName name="rech_dat" localSheetId="85">#REF!</definedName>
    <definedName name="rech_dat" localSheetId="89">#REF!</definedName>
    <definedName name="rech_dat" localSheetId="86">#REF!</definedName>
    <definedName name="rech_dat" localSheetId="118">#REF!</definedName>
    <definedName name="rech_dat" localSheetId="64">#REF!</definedName>
    <definedName name="rech_dat" localSheetId="69">#REF!</definedName>
    <definedName name="rech_dat" localSheetId="76">#REF!</definedName>
    <definedName name="rech_dat" localSheetId="84">#REF!</definedName>
    <definedName name="rech_dat">#REF!</definedName>
    <definedName name="rech_nr" localSheetId="85">#REF!</definedName>
    <definedName name="rech_nr" localSheetId="89">#REF!</definedName>
    <definedName name="rech_nr" localSheetId="86">#REF!</definedName>
    <definedName name="rech_nr" localSheetId="118">#REF!</definedName>
    <definedName name="rech_nr" localSheetId="64">#REF!</definedName>
    <definedName name="rech_nr" localSheetId="69">#REF!</definedName>
    <definedName name="rech_nr" localSheetId="76">#REF!</definedName>
    <definedName name="rech_nr" localSheetId="84">#REF!</definedName>
    <definedName name="rech_nr">#REF!</definedName>
    <definedName name="sdfgsdfgsdfgsdfg" localSheetId="65">#REF!</definedName>
    <definedName name="sdfgsdfgsdfgsdfg" localSheetId="85">#REF!</definedName>
    <definedName name="sdfgsdfgsdfgsdfg" localSheetId="89">#REF!</definedName>
    <definedName name="sdfgsdfgsdfgsdfg" localSheetId="86">#REF!</definedName>
    <definedName name="sdfgsdfgsdfgsdfg" localSheetId="108">#REF!</definedName>
    <definedName name="sdfgsdfgsdfgsdfg" localSheetId="118">#REF!</definedName>
    <definedName name="sdfgsdfgsdfgsdfg" localSheetId="64">#REF!</definedName>
    <definedName name="sdfgsdfgsdfgsdfg" localSheetId="69">#REF!</definedName>
    <definedName name="sdfgsdfgsdfgsdfg" localSheetId="76">#REF!</definedName>
    <definedName name="sdfgsdfgsdfgsdfg" localSheetId="84">#REF!</definedName>
    <definedName name="sdfgsdfgsdfgsdfg">#REF!</definedName>
    <definedName name="strasse" localSheetId="85">#REF!</definedName>
    <definedName name="strasse" localSheetId="89">#REF!</definedName>
    <definedName name="strasse" localSheetId="86">#REF!</definedName>
    <definedName name="strasse" localSheetId="118">#REF!</definedName>
    <definedName name="strasse" localSheetId="64">#REF!</definedName>
    <definedName name="strasse" localSheetId="69">#REF!</definedName>
    <definedName name="strasse" localSheetId="76">#REF!</definedName>
    <definedName name="strasse" localSheetId="84">#REF!</definedName>
    <definedName name="strasse">#REF!</definedName>
    <definedName name="summe" localSheetId="65">#REF!</definedName>
    <definedName name="summe" localSheetId="85">'[4]GS Stolzlechner'!#REF!</definedName>
    <definedName name="summe" localSheetId="89">'[4]GS Stolzlechner'!#REF!</definedName>
    <definedName name="summe" localSheetId="86">'[4]GS Stolzlechner'!#REF!</definedName>
    <definedName name="summe" localSheetId="108">#REF!</definedName>
    <definedName name="summe" localSheetId="118">'[4]GS Stolzlechner'!#REF!</definedName>
    <definedName name="summe" localSheetId="64">'[4]GS Stolzlechner'!#REF!</definedName>
    <definedName name="summe" localSheetId="66">'[4]GS Stolzlechner'!#REF!</definedName>
    <definedName name="summe" localSheetId="69">#REF!</definedName>
    <definedName name="summe" localSheetId="76">'[4]GS Stolzlechner'!#REF!</definedName>
    <definedName name="summe" localSheetId="84">'[4]GS Stolzlechner'!#REF!</definedName>
    <definedName name="summe">'[4]GS Stolzlechner'!#REF!</definedName>
    <definedName name="unternehmen" localSheetId="85">#REF!</definedName>
    <definedName name="unternehmen" localSheetId="89">#REF!</definedName>
    <definedName name="unternehmen" localSheetId="86">#REF!</definedName>
    <definedName name="unternehmen" localSheetId="118">#REF!</definedName>
    <definedName name="unternehmen" localSheetId="64">#REF!</definedName>
    <definedName name="unternehmen" localSheetId="66">#REF!</definedName>
    <definedName name="unternehmen" localSheetId="69">#REF!</definedName>
    <definedName name="unternehmen" localSheetId="76">#REF!</definedName>
    <definedName name="unternehmen" localSheetId="84">#REF!</definedName>
    <definedName name="unternehmen">#REF!</definedName>
    <definedName name="ust" localSheetId="65">#REF!</definedName>
    <definedName name="ust" localSheetId="108">#REF!</definedName>
    <definedName name="ust" localSheetId="69">#REF!</definedName>
    <definedName name="ust">'[4]GS Stolzlechner'!$R$31</definedName>
    <definedName name="ust_satz" localSheetId="65">#REF!</definedName>
    <definedName name="ust_satz" localSheetId="85">#REF!</definedName>
    <definedName name="ust_satz" localSheetId="89">#REF!</definedName>
    <definedName name="ust_satz" localSheetId="86">#REF!</definedName>
    <definedName name="ust_satz" localSheetId="108">#REF!</definedName>
    <definedName name="ust_satz" localSheetId="118">#REF!</definedName>
    <definedName name="ust_satz" localSheetId="64">#REF!</definedName>
    <definedName name="ust_satz" localSheetId="69">#REF!</definedName>
    <definedName name="ust_satz" localSheetId="76">#REF!</definedName>
    <definedName name="ust_satz" localSheetId="84">#REF!</definedName>
    <definedName name="ust_satz">#REF!</definedName>
    <definedName name="ustsatz" localSheetId="65">#REF!</definedName>
    <definedName name="ustsatz" localSheetId="108">#REF!</definedName>
    <definedName name="ustsatz" localSheetId="69">#REF!</definedName>
    <definedName name="ustsatz">'[4]GS Stolzlechner'!$O$31</definedName>
    <definedName name="Varikosten" localSheetId="85">#REF!</definedName>
    <definedName name="Varikosten" localSheetId="89">#REF!</definedName>
    <definedName name="Varikosten" localSheetId="86">#REF!</definedName>
    <definedName name="Varikosten" localSheetId="118">#REF!</definedName>
    <definedName name="Varikosten" localSheetId="64">#REF!</definedName>
    <definedName name="Varikosten" localSheetId="66">#REF!</definedName>
    <definedName name="Varikosten" localSheetId="76">#REF!</definedName>
    <definedName name="Varikosten" localSheetId="84">#REF!</definedName>
    <definedName name="Varikosten">#REF!</definedName>
    <definedName name="wortlaut" localSheetId="65">#REF!</definedName>
    <definedName name="wortlaut" localSheetId="85">'[4]GS Stolzlechner'!#REF!</definedName>
    <definedName name="wortlaut" localSheetId="89">'[4]GS Stolzlechner'!#REF!</definedName>
    <definedName name="wortlaut" localSheetId="86">'[4]GS Stolzlechner'!#REF!</definedName>
    <definedName name="wortlaut" localSheetId="108">#REF!</definedName>
    <definedName name="wortlaut" localSheetId="118">'[4]GS Stolzlechner'!#REF!</definedName>
    <definedName name="wortlaut" localSheetId="64">'[4]GS Stolzlechner'!#REF!</definedName>
    <definedName name="wortlaut" localSheetId="66">'[4]GS Stolzlechner'!#REF!</definedName>
    <definedName name="wortlaut" localSheetId="69">#REF!</definedName>
    <definedName name="wortlaut" localSheetId="76">'[4]GS Stolzlechner'!#REF!</definedName>
    <definedName name="wortlaut" localSheetId="84">'[4]GS Stolzlechner'!#REF!</definedName>
    <definedName name="wortlaut">'[4]GS Stolzlechner'!#REF!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5" i="548" l="1"/>
  <c r="E37" i="547"/>
  <c r="E36" i="547"/>
  <c r="E33" i="547"/>
  <c r="E17" i="547"/>
  <c r="E16" i="547"/>
  <c r="E13" i="547"/>
  <c r="B70" i="540"/>
  <c r="B68" i="540"/>
  <c r="B35" i="540"/>
  <c r="B33" i="540"/>
  <c r="B64" i="539"/>
  <c r="B30" i="539"/>
  <c r="B37" i="538"/>
  <c r="E48" i="533"/>
  <c r="D48" i="533"/>
  <c r="C48" i="533"/>
  <c r="D21" i="533"/>
  <c r="C21" i="533"/>
  <c r="D12" i="532"/>
  <c r="C12" i="532"/>
  <c r="C24" i="532" s="1"/>
  <c r="F5" i="530"/>
  <c r="F11" i="530" s="1"/>
  <c r="E5" i="530"/>
  <c r="E11" i="530" s="1"/>
  <c r="D5" i="530"/>
  <c r="D11" i="530" s="1"/>
  <c r="C48" i="528"/>
  <c r="C24" i="528"/>
  <c r="I9" i="522"/>
  <c r="G9" i="522"/>
  <c r="F18" i="510" l="1"/>
  <c r="F17" i="510"/>
  <c r="F14" i="510"/>
  <c r="G26" i="507"/>
  <c r="F21" i="507"/>
  <c r="F20" i="507"/>
  <c r="F16" i="507"/>
  <c r="F20" i="504"/>
  <c r="F19" i="504"/>
  <c r="F16" i="504"/>
  <c r="L9" i="502"/>
  <c r="M9" i="502" s="1"/>
  <c r="O9" i="498"/>
  <c r="N9" i="498"/>
  <c r="P9" i="498" s="1"/>
  <c r="J43" i="495"/>
  <c r="A28" i="491"/>
  <c r="A29" i="491"/>
  <c r="A30" i="491"/>
  <c r="A31" i="491"/>
  <c r="A32" i="491"/>
  <c r="G28" i="494"/>
  <c r="F27" i="494"/>
  <c r="D23" i="494"/>
  <c r="F23" i="494" s="1"/>
  <c r="F11" i="494"/>
  <c r="F10" i="494"/>
  <c r="F9" i="494"/>
  <c r="F8" i="494"/>
  <c r="D88" i="493"/>
  <c r="E81" i="493"/>
  <c r="D75" i="493"/>
  <c r="E69" i="493"/>
  <c r="D69" i="493"/>
  <c r="E47" i="493"/>
  <c r="D47" i="493"/>
  <c r="E39" i="493"/>
  <c r="D39" i="493"/>
  <c r="E32" i="493"/>
  <c r="D32" i="493"/>
  <c r="E23" i="493"/>
  <c r="D23" i="493"/>
  <c r="D15" i="493"/>
  <c r="E24" i="491"/>
  <c r="D24" i="491"/>
  <c r="G25" i="504" l="1"/>
  <c r="O9" i="502"/>
  <c r="B7" i="209"/>
  <c r="A29" i="287" l="1"/>
  <c r="C10" i="241" l="1"/>
  <c r="E10" i="241"/>
  <c r="B29" i="263"/>
  <c r="B40" i="263" s="1"/>
  <c r="E22" i="225"/>
  <c r="D22" i="225"/>
  <c r="C22" i="225"/>
  <c r="B19" i="283"/>
  <c r="B47" i="232"/>
  <c r="E38" i="263"/>
  <c r="B31" i="263"/>
  <c r="B42" i="263" s="1"/>
  <c r="B30" i="263"/>
  <c r="B41" i="263" s="1"/>
  <c r="B28" i="263"/>
  <c r="B39" i="263" s="1"/>
  <c r="B17" i="209"/>
  <c r="B16" i="209"/>
  <c r="B15" i="209"/>
  <c r="B11" i="209"/>
  <c r="B10" i="209"/>
  <c r="B9" i="209"/>
  <c r="B8" i="209"/>
  <c r="B23" i="184"/>
  <c r="B21" i="184"/>
</calcChain>
</file>

<file path=xl/sharedStrings.xml><?xml version="1.0" encoding="utf-8"?>
<sst xmlns="http://schemas.openxmlformats.org/spreadsheetml/2006/main" count="4792" uniqueCount="1328">
  <si>
    <t>Ü 2.1. Progressive Bezugskalkulation</t>
  </si>
  <si>
    <t>Steinbacher Dämmstoff GmbH</t>
  </si>
  <si>
    <t>Betrag</t>
  </si>
  <si>
    <t>a)</t>
  </si>
  <si>
    <t>Soll</t>
  </si>
  <si>
    <t>Haben</t>
  </si>
  <si>
    <t>22.6.</t>
  </si>
  <si>
    <t>E 851</t>
  </si>
  <si>
    <t>26.6.</t>
  </si>
  <si>
    <t>E 865</t>
  </si>
  <si>
    <t>1.7.</t>
  </si>
  <si>
    <t>B 84</t>
  </si>
  <si>
    <t>Zahlung</t>
  </si>
  <si>
    <t>Skonto</t>
  </si>
  <si>
    <t>b), c)</t>
  </si>
  <si>
    <t>%</t>
  </si>
  <si>
    <t>Beträge</t>
  </si>
  <si>
    <t>Rechnungspreis</t>
  </si>
  <si>
    <t>–</t>
  </si>
  <si>
    <t>Rabatt</t>
  </si>
  <si>
    <t>Rabattierter Preis</t>
  </si>
  <si>
    <t>+</t>
  </si>
  <si>
    <t>Fakturenspesen (Fracht)</t>
  </si>
  <si>
    <t>Zielpreis</t>
  </si>
  <si>
    <t>Kassapreis</t>
  </si>
  <si>
    <t>Eigene Bezugsspesen</t>
  </si>
  <si>
    <t xml:space="preserve">Gesamteinstandspreis für </t>
  </si>
  <si>
    <t>Einstandspreis für 1 kg</t>
  </si>
  <si>
    <t>Berechnung Gewichtsverlust</t>
  </si>
  <si>
    <t>Nettogewicht</t>
  </si>
  <si>
    <t>Gewichtsverlust</t>
  </si>
  <si>
    <t>Hausgewicht</t>
  </si>
  <si>
    <t>Ü 2.2 Progressive Bezugskalkulation</t>
  </si>
  <si>
    <t>Elternverein – Büroexpert-Handels-GmbH</t>
  </si>
  <si>
    <t>Sonderrabatt</t>
  </si>
  <si>
    <t>Mengenrabatt</t>
  </si>
  <si>
    <t>Fakturenspesen</t>
  </si>
  <si>
    <t>Eigene Bezugsspesen für 60 Stk.</t>
  </si>
  <si>
    <t>Gesamteinstandspreis für 60 Notebooks</t>
  </si>
  <si>
    <t>Einstandspreis pro Notebook</t>
  </si>
  <si>
    <t>b)</t>
  </si>
  <si>
    <t>Entscheidung:</t>
  </si>
  <si>
    <t>Ü 2.3 Retrograde Bezugskalkulation</t>
  </si>
  <si>
    <t>Konditorei Fürst – Fürstkugeln</t>
  </si>
  <si>
    <t xml:space="preserve">Einstandspreis gesamt </t>
  </si>
  <si>
    <t>Einstandspreis pro kg</t>
  </si>
  <si>
    <t>Ü 2.4 Retrograde Bezugskalkulation</t>
  </si>
  <si>
    <t>Gartenkralle "Easywork"</t>
  </si>
  <si>
    <t>Einstandspreis gesamt</t>
  </si>
  <si>
    <t>Ü 2.5 Progressive Bezugskalkulation</t>
  </si>
  <si>
    <t>Friebe Musikhaus GmbH</t>
  </si>
  <si>
    <t>10.10.</t>
  </si>
  <si>
    <t>E 1042</t>
  </si>
  <si>
    <t>22.10.</t>
  </si>
  <si>
    <t>The Beatles Piano Solos</t>
  </si>
  <si>
    <t>Jazz Standards</t>
  </si>
  <si>
    <t>Menge</t>
  </si>
  <si>
    <t>Gesamteinstandspreis</t>
  </si>
  <si>
    <t>Einstandspreis pro Stück</t>
  </si>
  <si>
    <t>Ü 2.6 Progressive Bezugskalkulation</t>
  </si>
  <si>
    <t>Luca Fieberer OG</t>
  </si>
  <si>
    <t>Citymusic</t>
  </si>
  <si>
    <t>Elektromarkt</t>
  </si>
  <si>
    <t>Deluxe Sound</t>
  </si>
  <si>
    <t>Listenpreis</t>
  </si>
  <si>
    <t>Eigene Bezugsspesen (Versicherung)</t>
  </si>
  <si>
    <t>Ü 2.7 Retrograde Bezugskalkulation</t>
  </si>
  <si>
    <t>pro Liter</t>
  </si>
  <si>
    <t>Einstandspreis pro Liter</t>
  </si>
  <si>
    <t>Ü 2.11 Aufwendungen zeitlich abgrenzen</t>
  </si>
  <si>
    <t>Erzeugungsbetrieb</t>
  </si>
  <si>
    <t>1. Stromkosten</t>
  </si>
  <si>
    <t>2. Miete</t>
  </si>
  <si>
    <t>3. Feuerversicherung</t>
  </si>
  <si>
    <t>Betriebsüberleitungsbogen Juli</t>
  </si>
  <si>
    <t>Konto- Nr.</t>
  </si>
  <si>
    <t>Aufwands-/Kostenart</t>
  </si>
  <si>
    <t>Aufwen-dungen</t>
  </si>
  <si>
    <t>Zeitliche und betriebliche
Abgrenzung</t>
  </si>
  <si>
    <t>Kosten</t>
  </si>
  <si>
    <t>. . . .</t>
  </si>
  <si>
    <t>Stromverbrauch</t>
  </si>
  <si>
    <t>Mietaufwand</t>
  </si>
  <si>
    <t>Versicherungsaufwand</t>
  </si>
  <si>
    <t>Ü 2.12 Lohnkosten zeitlich abgrenzen</t>
  </si>
  <si>
    <t>Malereifachbetrieb Katharina Morgenstern e. U.</t>
  </si>
  <si>
    <t>Betriebsüberleitungsbogen 4. Quartal</t>
  </si>
  <si>
    <t>Fertigungslöhne</t>
  </si>
  <si>
    <t>Hilfslöhne</t>
  </si>
  <si>
    <t>Sonderzahlungen Arbeiter</t>
  </si>
  <si>
    <t>Kl. 6</t>
  </si>
  <si>
    <t>Gesetzliche Lohnabgaben</t>
  </si>
  <si>
    <t>Ü 2.14 Kostenartenrechnung – Betriebsüberleitungsbogen</t>
  </si>
  <si>
    <t>Relaisbau GmbH</t>
  </si>
  <si>
    <t>Betriebsüberleitungsbogen August</t>
  </si>
  <si>
    <t>Zeitl. und betriebl.
Abgrenzung</t>
  </si>
  <si>
    <t>Fertigungsmaterialverbr.</t>
  </si>
  <si>
    <t>Verbrauch Einbauteile</t>
  </si>
  <si>
    <t>Hilfsmaterialverbrauch</t>
  </si>
  <si>
    <t>Gehälter</t>
  </si>
  <si>
    <t>Gesetzliche Gehaltsabg.</t>
  </si>
  <si>
    <t>Abschreibungen von
Sachanlagen</t>
  </si>
  <si>
    <t>Rechts- u. Beratungsaufw.</t>
  </si>
  <si>
    <t>78 . .</t>
  </si>
  <si>
    <t>Schadensfälle</t>
  </si>
  <si>
    <t>Div.</t>
  </si>
  <si>
    <t>Diverse Aufwände</t>
  </si>
  <si>
    <t>Zinsenaufwand für
Bankkredite</t>
  </si>
  <si>
    <t>Summen</t>
  </si>
  <si>
    <t>Nebenrechnungen:</t>
  </si>
  <si>
    <t>Lizenzaufwand</t>
  </si>
  <si>
    <t>Ü 2.16 Lohnkosten zeitlich abgrenzen</t>
  </si>
  <si>
    <t>Handwerksbetrieb</t>
  </si>
  <si>
    <t>Betriebsüberleitungsbogen 2. Quartal</t>
  </si>
  <si>
    <t>Ü 2.18 Kostenartenrechnung – Betriebsüberleitungsbogen</t>
  </si>
  <si>
    <t>Alfred Reiter e. U.</t>
  </si>
  <si>
    <t>Rohstoffverbrauch</t>
  </si>
  <si>
    <t>Hilfsstoffverbrauch</t>
  </si>
  <si>
    <t>Gesetzl. Lohnabgaben</t>
  </si>
  <si>
    <t>Gesetzl. Gehaltsabgaben</t>
  </si>
  <si>
    <t>Div. Aufwände</t>
  </si>
  <si>
    <t>Ü 2.22 Kostenstellenrechnung – Betriebsabrechnungsbogen</t>
  </si>
  <si>
    <t>Bautischlerei Alexander Berger e. U.</t>
  </si>
  <si>
    <t>Betriebsabrechnungsbogen 1. Quartal</t>
  </si>
  <si>
    <t>Nr.</t>
  </si>
  <si>
    <t>Kostenart</t>
  </si>
  <si>
    <t>Gesamt- kosten</t>
  </si>
  <si>
    <t>Kostenstellen</t>
  </si>
  <si>
    <t>Material-lager</t>
  </si>
  <si>
    <t>Fertigung</t>
  </si>
  <si>
    <t>Verwaltung</t>
  </si>
  <si>
    <t>Vertrieb</t>
  </si>
  <si>
    <t>1.</t>
  </si>
  <si>
    <t>Fertigungsmaterial</t>
  </si>
  <si>
    <t>2.</t>
  </si>
  <si>
    <t>Fertigungslöhne (FL)</t>
  </si>
  <si>
    <t>3.</t>
  </si>
  <si>
    <t>Hilfsmaterial</t>
  </si>
  <si>
    <t>4.</t>
  </si>
  <si>
    <t>Hilfslöhne (HL)</t>
  </si>
  <si>
    <t>5.</t>
  </si>
  <si>
    <t>6.</t>
  </si>
  <si>
    <t>Lohnnebenkosten der FL</t>
  </si>
  <si>
    <t>7.</t>
  </si>
  <si>
    <t>Lohnnebenkosten der HL</t>
  </si>
  <si>
    <t>8.</t>
  </si>
  <si>
    <t>Gehaltsnebenkosten</t>
  </si>
  <si>
    <t>9.</t>
  </si>
  <si>
    <t>Diverse Kosten</t>
  </si>
  <si>
    <t>Gemeinkostensummen</t>
  </si>
  <si>
    <t>Zuschlagsbasen</t>
  </si>
  <si>
    <t>*</t>
  </si>
  <si>
    <t>Gemeinkostenzuschlagssätze</t>
  </si>
  <si>
    <t>Herstellkosten:</t>
  </si>
  <si>
    <t>Materialgemeinkosten</t>
  </si>
  <si>
    <t>Fertigungsgemeinkosten</t>
  </si>
  <si>
    <t xml:space="preserve">Herstellkosten </t>
  </si>
  <si>
    <t>Ü 2.23 Kostenstellenrechnung – Betriebsabrechnungsbogen mit Hilfskostenstellen</t>
  </si>
  <si>
    <t>Dipl.-Ing. F. Hauser GmbH</t>
  </si>
  <si>
    <t>Betriebsabrechnungsbogen mit Hilfskostenstellen 3. Quartal</t>
  </si>
  <si>
    <t>Gesamt-kosten</t>
  </si>
  <si>
    <t>Hilfskostenstellen</t>
  </si>
  <si>
    <t>Hauptkostenstellen</t>
  </si>
  <si>
    <t>Heizung</t>
  </si>
  <si>
    <t>Fertig.- hilfs-stellen</t>
  </si>
  <si>
    <t>EDV</t>
  </si>
  <si>
    <t>Ferti-gung</t>
  </si>
  <si>
    <t>Verw. &amp; Vertrieb</t>
  </si>
  <si>
    <t>Fertigunglöhne (FL)</t>
  </si>
  <si>
    <t>Hilfs-/Betriebsmaterial</t>
  </si>
  <si>
    <t>Lohnnebenkosten FL</t>
  </si>
  <si>
    <t>Lohnnebenkosten HL</t>
  </si>
  <si>
    <t>Summe Gemeinkosten</t>
  </si>
  <si>
    <t>Umlage Heizung</t>
  </si>
  <si>
    <t>Umlage Fertig.hilfsst.</t>
  </si>
  <si>
    <t>Umlage EDV</t>
  </si>
  <si>
    <t>Ü 2.24 Kostenstellenrechnung – Betriebsabrechnungsbogen (Fortsetzung von Ü 2.18)</t>
  </si>
  <si>
    <t>Betriebsabrechnungsbogen 2. Quartal</t>
  </si>
  <si>
    <t xml:space="preserve">Material-
lager </t>
  </si>
  <si>
    <t>Fertigung 2</t>
  </si>
  <si>
    <t>Energieverbrauch</t>
  </si>
  <si>
    <t>10.</t>
  </si>
  <si>
    <t>11.</t>
  </si>
  <si>
    <t>Kalk. Abschreibungen</t>
  </si>
  <si>
    <t>12.</t>
  </si>
  <si>
    <t>Kalk. Wagnisse</t>
  </si>
  <si>
    <t>13.</t>
  </si>
  <si>
    <t>Kalk. Zinsen</t>
  </si>
  <si>
    <t>14.</t>
  </si>
  <si>
    <t>Kalk. Unternehmerlohn</t>
  </si>
  <si>
    <t xml:space="preserve">b) </t>
  </si>
  <si>
    <t>Material-
lager</t>
  </si>
  <si>
    <t>Ü 2.25 Kostenstellenrechnung – Betriebsabrechnungsbogen</t>
  </si>
  <si>
    <t>Agrartechnik GmbH</t>
  </si>
  <si>
    <t>Betriebsabrechnungsbogen April</t>
  </si>
  <si>
    <t>Gesamt-
kosten</t>
  </si>
  <si>
    <t>Fertigung
A</t>
  </si>
  <si>
    <t>Fertigung
B</t>
  </si>
  <si>
    <t>Verwal-tung</t>
  </si>
  <si>
    <t>Lohnnebenkosten d. FL</t>
  </si>
  <si>
    <t>Reinigung durch Dritte</t>
  </si>
  <si>
    <t>Betriebskosten Pkw</t>
  </si>
  <si>
    <t>Betriebskosten Lkw</t>
  </si>
  <si>
    <t>Kopien</t>
  </si>
  <si>
    <t>Fortbildungskosten</t>
  </si>
  <si>
    <t>15.</t>
  </si>
  <si>
    <t>16.</t>
  </si>
  <si>
    <t>Ü 2.26 Kostenstellenrechnung – Betriebsabrechnungsbogen mit Hilfskostenstellen</t>
  </si>
  <si>
    <t>Glasfabrik Rogner GmbH</t>
  </si>
  <si>
    <t>Betriebsabrechnungsbogen mit Hilfskostenstellen 2. Quartal</t>
  </si>
  <si>
    <t>Fertig. Trink-gläser</t>
  </si>
  <si>
    <t>Fertig. Designer-Glas-waren</t>
  </si>
  <si>
    <t>Fertigunglöhne</t>
  </si>
  <si>
    <t>Nebenrechnung:</t>
  </si>
  <si>
    <t>Ü 2.28 Differenzierende Zuschlagskalkulation – Angebotskalkulation</t>
  </si>
  <si>
    <t>EVS-Elektronik Produktions GmbH</t>
  </si>
  <si>
    <t xml:space="preserve">Fertigungsmaterial </t>
  </si>
  <si>
    <t>Fertigungslöhne A</t>
  </si>
  <si>
    <t xml:space="preserve">Fertigungsgemeinkosten A </t>
  </si>
  <si>
    <t>Fertigunglöhne B</t>
  </si>
  <si>
    <t>Fertigungsstelle C 0,8 Stunden</t>
  </si>
  <si>
    <t>Herstellkosten</t>
  </si>
  <si>
    <t>Verwaltungs- und Vertriebsgemeinkosten</t>
  </si>
  <si>
    <t>Selbstkosten</t>
  </si>
  <si>
    <t>Nettoverkaufspreis pro Stück</t>
  </si>
  <si>
    <t xml:space="preserve">Nettoverkaufspreis für </t>
  </si>
  <si>
    <t>(gerundet)</t>
  </si>
  <si>
    <t>Ü 2.29 Differenzierende Zuschlagskalkulation – Nachkalkulation (Fortsetzung von Ü 2.28)</t>
  </si>
  <si>
    <t xml:space="preserve">Fertigungslöhne A </t>
  </si>
  <si>
    <t xml:space="preserve">Fertigungslöhne B </t>
  </si>
  <si>
    <t>Gewinn</t>
  </si>
  <si>
    <t>Ü 2.31 Differenzierende Zuschlagskalkulation</t>
  </si>
  <si>
    <t>PowerTech GmbH</t>
  </si>
  <si>
    <t>Fertigungslöhne 2</t>
  </si>
  <si>
    <t>Fertigungsgemeinkosten 2</t>
  </si>
  <si>
    <t>(aufgerundet)</t>
  </si>
  <si>
    <t>Nettoverkaufspreis</t>
  </si>
  <si>
    <t>Interpretation:</t>
  </si>
  <si>
    <t>Ü 2.32 Differenzierende Zuschlagskalkulation</t>
  </si>
  <si>
    <t>Gartentraum GmbH</t>
  </si>
  <si>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Angebotskalkulation</t>
    </r>
  </si>
  <si>
    <t>Fertigungslöhne 1</t>
  </si>
  <si>
    <t>Fertigungsgemeinkosten 1</t>
  </si>
  <si>
    <t>Fertigungsstelle 2</t>
  </si>
  <si>
    <r>
      <rPr>
        <b/>
        <sz val="11"/>
        <color theme="1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Nachkalkulation</t>
    </r>
  </si>
  <si>
    <t>c)</t>
  </si>
  <si>
    <t>Ü 2.34 Progressive Absatzkalkulation</t>
  </si>
  <si>
    <t>Dentifix GmbH</t>
  </si>
  <si>
    <t>Sonderverpackung</t>
  </si>
  <si>
    <t>Zwischensumme</t>
  </si>
  <si>
    <t>Verkaufsprovision</t>
  </si>
  <si>
    <t>Einzelhandelsspanne</t>
  </si>
  <si>
    <t>Umsatzsteuer</t>
  </si>
  <si>
    <t>Bruttoverkaufspreis (inkl. USt)</t>
  </si>
  <si>
    <t>14.2.</t>
  </si>
  <si>
    <t>A 202</t>
  </si>
  <si>
    <t>20.2.</t>
  </si>
  <si>
    <t>B 24</t>
  </si>
  <si>
    <t>(Selbstkostensenkung)</t>
  </si>
  <si>
    <t>Verkaufsprosvision</t>
  </si>
  <si>
    <t>Ü 2.35 Retrograde Absatzkalkulation</t>
  </si>
  <si>
    <t>Otto Strein OG</t>
  </si>
  <si>
    <t>Listenverkaufspreis (exkl. USt)</t>
  </si>
  <si>
    <t>18.9.</t>
  </si>
  <si>
    <t>S 241</t>
  </si>
  <si>
    <t>Ü 2.36 Differenzkalkulation (Kostenträgererfolgsrechnung)</t>
  </si>
  <si>
    <t>Slim-Fit-Herrenanzug</t>
  </si>
  <si>
    <t>Ü 2.37 Progressive Absatzkalkulation</t>
  </si>
  <si>
    <t>GREEN4YOU GmbH</t>
  </si>
  <si>
    <t>Transportkosten</t>
  </si>
  <si>
    <t>16.4.</t>
  </si>
  <si>
    <t>A 878</t>
  </si>
  <si>
    <t>25.4.</t>
  </si>
  <si>
    <t>B 57</t>
  </si>
  <si>
    <t>Ü 2.38 Progressive Absatzkalkulation</t>
  </si>
  <si>
    <t>Franziska Jud KG</t>
  </si>
  <si>
    <t>Ü 2.39 Retrograde Absatzkalkulation</t>
  </si>
  <si>
    <r>
      <rPr>
        <b/>
        <sz val="11"/>
        <color theme="1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Angebot Megastore-Kunde "Play-Experts"</t>
    </r>
  </si>
  <si>
    <t>Ü 2.40 Retrograde Absatzkalkulation</t>
  </si>
  <si>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Müsliriegl "Fit"</t>
    </r>
  </si>
  <si>
    <r>
      <rPr>
        <b/>
        <sz val="11"/>
        <color theme="1"/>
        <rFont val="Calibri"/>
        <family val="2"/>
        <scheme val="minor"/>
      </rPr>
      <t xml:space="preserve">b) </t>
    </r>
    <r>
      <rPr>
        <sz val="11"/>
        <color theme="1"/>
        <rFont val="Calibri"/>
        <family val="2"/>
        <scheme val="minor"/>
      </rPr>
      <t>Alternativberechnung – Preissenkung</t>
    </r>
  </si>
  <si>
    <t>Ü 2.41 Differenzkalkulation (Kostenträgererfolgsrechnung)</t>
  </si>
  <si>
    <t>Waschmaschine</t>
  </si>
  <si>
    <t>Einzelhandesspanne</t>
  </si>
  <si>
    <t>K 2.2 Progressive Bezugskalkulation</t>
  </si>
  <si>
    <t>Marie Zier GmbH</t>
  </si>
  <si>
    <t>11.4.</t>
  </si>
  <si>
    <t>E 443</t>
  </si>
  <si>
    <t>13.4.</t>
  </si>
  <si>
    <t>K 165</t>
  </si>
  <si>
    <t>B 54</t>
  </si>
  <si>
    <t>Eigene Bezugskosten</t>
  </si>
  <si>
    <t xml:space="preserve">Einstandspreis  </t>
  </si>
  <si>
    <t>Berechnung Gewichtsverlust:</t>
  </si>
  <si>
    <t xml:space="preserve">Gesamteinstandspreis  </t>
  </si>
  <si>
    <t>K 2.3 a Kostenartenrechnung – Betriebsüberleitungsbogen</t>
  </si>
  <si>
    <t>Kilian Hamberger KG</t>
  </si>
  <si>
    <t>Betriebsüberleitungsbogen 1. Quartal</t>
  </si>
  <si>
    <t>Aufwen-
dungen</t>
  </si>
  <si>
    <t>Gesetzliche Gehaltsabgaben</t>
  </si>
  <si>
    <t>Instandhaltung durch Dritte</t>
  </si>
  <si>
    <t>Gasverbrauch</t>
  </si>
  <si>
    <t>Telefon- und Internetkosten</t>
  </si>
  <si>
    <t>Zinsenaufwand für Darlehen</t>
  </si>
  <si>
    <t>K 2.3 b Kostenstellenrechnung – Betriebsabrechnungsbogen</t>
  </si>
  <si>
    <t>Materiallager</t>
  </si>
  <si>
    <t>Verwaltung &amp; Vertrieb</t>
  </si>
  <si>
    <t>K 2.3 c Kostenträgerrechnung – Differenzierende Zuschlagskalkulation</t>
  </si>
  <si>
    <t>Isolierglasfenster Eiche 120 x 120</t>
  </si>
  <si>
    <t>Isolierglasfenster Fichte 100 x 100</t>
  </si>
  <si>
    <t>Fertigungsgemeinkosten A</t>
  </si>
  <si>
    <t>K 2.3 d Absatzkalkulation</t>
  </si>
  <si>
    <t>K 2.4 Differenzkalkulation (Kostenträgererfolgsrechnung)</t>
  </si>
  <si>
    <t>E-Scooter ES2 von Segway</t>
  </si>
  <si>
    <t>Aktionsrabatt</t>
  </si>
  <si>
    <t>Maßnahmen, um das Ergebnis zu verbessern:</t>
  </si>
  <si>
    <t>Ü 3.3 Einstufiges Direct Costing – Kostenstellenrechnung – Betriebsabrechnungsbogen</t>
  </si>
  <si>
    <t>Miro Buchner OG</t>
  </si>
  <si>
    <t>Betriebsabrechnungsbogen zu Teilkosten 1. Quartal</t>
  </si>
  <si>
    <t>Fix-
kosten</t>
  </si>
  <si>
    <t>Variable Kosten</t>
  </si>
  <si>
    <t>Fertig. Sessel</t>
  </si>
  <si>
    <t>Fertig. Tische</t>
  </si>
  <si>
    <t>Verw. &amp; Vertr.</t>
  </si>
  <si>
    <t>Sonstiges Material</t>
  </si>
  <si>
    <t>Sonstige Kosten</t>
  </si>
  <si>
    <t>Variable Gemeinkostenzuschlagssätze</t>
  </si>
  <si>
    <t>Ü 3.4 Einstufiges Direct Costing – Kostenträgerrechnung</t>
  </si>
  <si>
    <t>Textil Weisser KG, Bettwäschegarnituren</t>
  </si>
  <si>
    <t>Soft Wonder</t>
  </si>
  <si>
    <t>Summerdream</t>
  </si>
  <si>
    <t>FM</t>
  </si>
  <si>
    <t>FL 1</t>
  </si>
  <si>
    <t>FL 2</t>
  </si>
  <si>
    <r>
      <t>FGK</t>
    </r>
    <r>
      <rPr>
        <vertAlign val="subscript"/>
        <sz val="11"/>
        <color theme="1"/>
        <rFont val="Calibri"/>
        <family val="2"/>
        <scheme val="minor"/>
      </rPr>
      <t xml:space="preserve">v </t>
    </r>
    <r>
      <rPr>
        <sz val="11"/>
        <color theme="1"/>
        <rFont val="Calibri"/>
        <family val="2"/>
        <scheme val="minor"/>
      </rPr>
      <t>2</t>
    </r>
  </si>
  <si>
    <t>Variable Herstellkosten</t>
  </si>
  <si>
    <r>
      <t>Vw- u. VtGK</t>
    </r>
    <r>
      <rPr>
        <vertAlign val="subscript"/>
        <sz val="11"/>
        <color theme="1"/>
        <rFont val="Calibri"/>
        <family val="2"/>
        <scheme val="minor"/>
      </rPr>
      <t>v</t>
    </r>
  </si>
  <si>
    <t>Variable Selbstkosten</t>
  </si>
  <si>
    <t>Deckungsbeitrag/Stück</t>
  </si>
  <si>
    <t>Deckungsbeitrag 1</t>
  </si>
  <si>
    <t>Deckungsbeitrag 2</t>
  </si>
  <si>
    <t>Deckungsbeitrag 3</t>
  </si>
  <si>
    <r>
      <t>MGK</t>
    </r>
    <r>
      <rPr>
        <vertAlign val="subscript"/>
        <sz val="11"/>
        <color theme="1"/>
        <rFont val="Calibri"/>
        <family val="2"/>
        <scheme val="minor"/>
      </rPr>
      <t>v</t>
    </r>
  </si>
  <si>
    <r>
      <t>FGK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1 </t>
    </r>
  </si>
  <si>
    <t>Deckungsbeitrag 4</t>
  </si>
  <si>
    <t>Deckungsbeitrag 5</t>
  </si>
  <si>
    <r>
      <t>FGK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2</t>
    </r>
  </si>
  <si>
    <r>
      <t>Vw- u. VtGK</t>
    </r>
    <r>
      <rPr>
        <vertAlign val="subscript"/>
        <sz val="11"/>
        <rFont val="Calibri"/>
        <family val="2"/>
        <scheme val="minor"/>
      </rPr>
      <t>v</t>
    </r>
  </si>
  <si>
    <t>d)</t>
  </si>
  <si>
    <t>Gesamtbetrag</t>
  </si>
  <si>
    <t>Abgesetzte Menge</t>
  </si>
  <si>
    <t>Nettoerlöse (Umsatz)</t>
  </si>
  <si>
    <t>Deckungsbeitrag</t>
  </si>
  <si>
    <t>DB in % vom Umsatz</t>
  </si>
  <si>
    <t>DBU-Faktor</t>
  </si>
  <si>
    <t>Fixkosten</t>
  </si>
  <si>
    <t>Ü 3.5 Mehrstufiges Direct Costing – Kostenträgerzeitrechnung und Betriebserfolgsrechnung</t>
  </si>
  <si>
    <t>Teufelsküche GmbH, Kochgeschirr</t>
  </si>
  <si>
    <t>Unternehmen</t>
  </si>
  <si>
    <t>Teufelsküche GmbH</t>
  </si>
  <si>
    <t>Region</t>
  </si>
  <si>
    <t>Österreich West</t>
  </si>
  <si>
    <t>Österreich Ost</t>
  </si>
  <si>
    <t>Kostenträger</t>
  </si>
  <si>
    <t>Emaille</t>
  </si>
  <si>
    <t>Keramik</t>
  </si>
  <si>
    <t>Ü 3.6 Einstufiges Direct Costing – Kostenstellenrechnung – Betriebsabrechnungsbogen</t>
  </si>
  <si>
    <t>EnergySave GmbH, Leuchtkörper</t>
  </si>
  <si>
    <t>a), b)</t>
  </si>
  <si>
    <t>Betriebsabrechnungsbogen zu Teilkosten 4. Quartal</t>
  </si>
  <si>
    <t>Ge-samt- kosten</t>
  </si>
  <si>
    <t>Mate-rial-
lager</t>
  </si>
  <si>
    <t>Fertig.
U-Form</t>
  </si>
  <si>
    <t>Fertig. Classic</t>
  </si>
  <si>
    <t>Fertig. Spiral-
form</t>
  </si>
  <si>
    <t>Ver. &amp; Vertr.</t>
  </si>
  <si>
    <t>Nichtleistungslöhne</t>
  </si>
  <si>
    <t>Energiekosten</t>
  </si>
  <si>
    <t>Sonst. Gemeinkosten</t>
  </si>
  <si>
    <t>Ü 3.7 Einstufiges Direct Costing – Kostenstellenrechnung – Betriebsabrechnungsbogen</t>
  </si>
  <si>
    <t>AnimalCare Produktion GmbH</t>
  </si>
  <si>
    <t>Betriebsabrechnungsbogen zu Teilkosten 2. Quartal</t>
  </si>
  <si>
    <t>Variable
Kosten</t>
  </si>
  <si>
    <t xml:space="preserve"> Käfige</t>
  </si>
  <si>
    <t xml:space="preserve"> Aquarien</t>
  </si>
  <si>
    <t>Trans-port-
behälter</t>
  </si>
  <si>
    <t xml:space="preserve">Sonstiges Material </t>
  </si>
  <si>
    <t>Ü 3.8 Einstufiges Direct Costing – Kostenträgerrechnung</t>
  </si>
  <si>
    <t>Büromöbelhersteller</t>
  </si>
  <si>
    <t>FIT 70</t>
  </si>
  <si>
    <t>FIT 90</t>
  </si>
  <si>
    <r>
      <t>FGK</t>
    </r>
    <r>
      <rPr>
        <vertAlign val="subscript"/>
        <sz val="11"/>
        <color theme="1"/>
        <rFont val="Calibri"/>
        <family val="2"/>
        <scheme val="minor"/>
      </rPr>
      <t xml:space="preserve">v </t>
    </r>
  </si>
  <si>
    <r>
      <t>FGK</t>
    </r>
    <r>
      <rPr>
        <vertAlign val="subscript"/>
        <sz val="11"/>
        <color theme="1"/>
        <rFont val="Calibri"/>
        <family val="2"/>
        <scheme val="minor"/>
      </rPr>
      <t>v</t>
    </r>
  </si>
  <si>
    <r>
      <t>Vw u. VtGK</t>
    </r>
    <r>
      <rPr>
        <vertAlign val="subscript"/>
        <sz val="11"/>
        <color theme="1"/>
        <rFont val="Calibri"/>
        <family val="2"/>
        <scheme val="minor"/>
      </rPr>
      <t>v</t>
    </r>
  </si>
  <si>
    <t xml:space="preserve">d) </t>
  </si>
  <si>
    <t>FL</t>
  </si>
  <si>
    <t>Ü 3.9 Einstufiges Direct Costing – Kostenträgerrechnung</t>
  </si>
  <si>
    <t>Wattmann GmbH</t>
  </si>
  <si>
    <t>DB gesamt</t>
  </si>
  <si>
    <t>DB</t>
  </si>
  <si>
    <t>DB Dreamlight</t>
  </si>
  <si>
    <t>DB übrige Beleuchtungskörper</t>
  </si>
  <si>
    <t>Gesamter DB</t>
  </si>
  <si>
    <t>Ü 3.10 Mehrstufiges Direct Costing – Kostenträgerzeitrechnung und Betriebsergolgsrechnung</t>
  </si>
  <si>
    <t>PlastoMetall GmbH</t>
  </si>
  <si>
    <t xml:space="preserve">Unternehmen </t>
  </si>
  <si>
    <t xml:space="preserve">Bereich </t>
  </si>
  <si>
    <t>Plastik</t>
  </si>
  <si>
    <t>Metall</t>
  </si>
  <si>
    <t>Kübel P30</t>
  </si>
  <si>
    <t>Kübel P 40</t>
  </si>
  <si>
    <t>Metall M15</t>
  </si>
  <si>
    <t>Metall M50</t>
  </si>
  <si>
    <t>Nettoerlöse</t>
  </si>
  <si>
    <t>Unternehmensfixkosten</t>
  </si>
  <si>
    <t>Ü 3.13 Programmentscheidung ohne Engpass</t>
  </si>
  <si>
    <t>Vienna Line AG</t>
  </si>
  <si>
    <t>Vollkostenrechnung</t>
  </si>
  <si>
    <t>Produkt</t>
  </si>
  <si>
    <t>Exklusiv</t>
  </si>
  <si>
    <t>Fashion</t>
  </si>
  <si>
    <t>Selbstkosten zu Vollkosten</t>
  </si>
  <si>
    <t>Nettoergebnis</t>
  </si>
  <si>
    <t>Teilkostenrechnung</t>
  </si>
  <si>
    <t>Zusatzauftrag</t>
  </si>
  <si>
    <t>Preis</t>
  </si>
  <si>
    <t>Zusätzliche Menge</t>
  </si>
  <si>
    <t>Zusätzlicher Gewinn</t>
  </si>
  <si>
    <t>Interpretation</t>
  </si>
  <si>
    <t>bisher</t>
  </si>
  <si>
    <t>neu</t>
  </si>
  <si>
    <t>Bisher verkauft</t>
  </si>
  <si>
    <t>DB pro Stück</t>
  </si>
  <si>
    <t>Neuer Deckungsbeitrag gesamt</t>
  </si>
  <si>
    <t>Differenz</t>
  </si>
  <si>
    <t>Ü 3.14 Programmentscheidung mit einem Engpass</t>
  </si>
  <si>
    <t>Johanna Fischer OG</t>
  </si>
  <si>
    <t>Ermittlung der engpassbezogenen Deckungsbeiträge:</t>
  </si>
  <si>
    <t>CSL</t>
  </si>
  <si>
    <t>Inatek</t>
  </si>
  <si>
    <t>Tera</t>
  </si>
  <si>
    <t>Verkaufspreis/Stück</t>
  </si>
  <si>
    <t>Fertigungszeit</t>
  </si>
  <si>
    <t>Engpassbezogener DB</t>
  </si>
  <si>
    <t>Reihung</t>
  </si>
  <si>
    <t>Ermittlung des gewinnoptimalen Produktions- und Absatzprogrammes:</t>
  </si>
  <si>
    <t>Höchstmögliche Kapazität im Engpass</t>
  </si>
  <si>
    <t>Verbleibende Kapazität im Engpass</t>
  </si>
  <si>
    <t>Gewinnoptimale Produktionsmenge</t>
  </si>
  <si>
    <t>Deckungsbeitrag pro Stück</t>
  </si>
  <si>
    <t>Deckungsbeitrag pro Produkt</t>
  </si>
  <si>
    <t>Gesamt-Deckungsbeitrag</t>
  </si>
  <si>
    <t>Betriebsergebnis</t>
  </si>
  <si>
    <t>Ü 3.18 Programmentscheidung ohne Engpass</t>
  </si>
  <si>
    <t>E 12</t>
  </si>
  <si>
    <t>E 20</t>
  </si>
  <si>
    <t>Exportauftrag</t>
  </si>
  <si>
    <t>Ü 3.19 Programmentscheidung ohne Engpass</t>
  </si>
  <si>
    <t>Neumann GmbH</t>
  </si>
  <si>
    <t>Weinkiste</t>
  </si>
  <si>
    <t>Tortenkiste</t>
  </si>
  <si>
    <t>Pralinenbox</t>
  </si>
  <si>
    <t>Produzierte und abgesetzte Menge</t>
  </si>
  <si>
    <t>Deckungsbeitrag je Stück</t>
  </si>
  <si>
    <t>Deckungsbeitrag gesamt</t>
  </si>
  <si>
    <t>DB/Stück</t>
  </si>
  <si>
    <t>DB gesamt zusätzlich</t>
  </si>
  <si>
    <t>Entscheidung</t>
  </si>
  <si>
    <t>Ü 3.20 Programmentscheidung mit einem Engpass</t>
  </si>
  <si>
    <t>Mares Fun</t>
  </si>
  <si>
    <t>Mares Diver</t>
  </si>
  <si>
    <t>Nettoerlös</t>
  </si>
  <si>
    <t>Nettoverkaufspreis/Paar</t>
  </si>
  <si>
    <t>Variable Kosten/Paar</t>
  </si>
  <si>
    <t>Deckungsbeitrag/Paar</t>
  </si>
  <si>
    <t>Ermittlung der optimalen Absatzmenge/Produktionsmenge:</t>
  </si>
  <si>
    <t>Ermittlung des Betriebsergebnisses aufgrund der ermittelten Stückzahlen:</t>
  </si>
  <si>
    <t>Produktionsmenge</t>
  </si>
  <si>
    <t>DB/Paar</t>
  </si>
  <si>
    <t>Force Fins</t>
  </si>
  <si>
    <t>Nettoverkaufspreis/Paar abz. Rabatt</t>
  </si>
  <si>
    <t>Deckungsbeitrag pro Paar</t>
  </si>
  <si>
    <t>Betriebsergebnis nach Einführung der neuen Flosse</t>
  </si>
  <si>
    <t>Betriebsergebnis vor Einführung der neuen Flosse</t>
  </si>
  <si>
    <t>Verbesserung des Betriebsergebnisses</t>
  </si>
  <si>
    <t>Ü 3.21 Programmentscheidung mit einem Engpass</t>
  </si>
  <si>
    <t>Plastipant GmbH</t>
  </si>
  <si>
    <t>Zahnpastatube</t>
  </si>
  <si>
    <t>Duschgelflasche</t>
  </si>
  <si>
    <t>Sprühflasche für
Sonnencreme</t>
  </si>
  <si>
    <t>Variable Kosten/Stück</t>
  </si>
  <si>
    <t>Menge Kunststoffgranulat</t>
  </si>
  <si>
    <t>Aluprod GmbH</t>
  </si>
  <si>
    <t>Stehleiter 2,5 m</t>
  </si>
  <si>
    <r>
      <t>FGK</t>
    </r>
    <r>
      <rPr>
        <vertAlign val="subscript"/>
        <sz val="11"/>
        <color theme="1"/>
        <rFont val="Calibri"/>
        <family val="2"/>
        <scheme val="minor"/>
      </rPr>
      <t xml:space="preserve">v </t>
    </r>
    <r>
      <rPr>
        <sz val="11"/>
        <color theme="1"/>
        <rFont val="Calibri"/>
        <family val="2"/>
        <scheme val="minor"/>
      </rPr>
      <t>1</t>
    </r>
  </si>
  <si>
    <t>Abgesetzte Mengen</t>
  </si>
  <si>
    <t>Übriger DB</t>
  </si>
  <si>
    <t>Betriebsgewinn</t>
  </si>
  <si>
    <t>Antwort:</t>
  </si>
  <si>
    <t>Die Backstube GmbH</t>
  </si>
  <si>
    <t>Filiale Reumannplatz</t>
  </si>
  <si>
    <t>Filiale Graben</t>
  </si>
  <si>
    <t>Filiale Kärntner Straße</t>
  </si>
  <si>
    <t>Backwaren</t>
  </si>
  <si>
    <t>Handels-
waren</t>
  </si>
  <si>
    <t>Erlöse</t>
  </si>
  <si>
    <t>K 3.6 Programmentscheidung ohne Engpass</t>
  </si>
  <si>
    <t>Woll-Trend GmbH</t>
  </si>
  <si>
    <t>Pullover</t>
  </si>
  <si>
    <t>Strickjacke</t>
  </si>
  <si>
    <t>Schal</t>
  </si>
  <si>
    <t>Betriebsergebnis vor Auflassen des Produktes:</t>
  </si>
  <si>
    <t>Erzeugte und abges. Menge</t>
  </si>
  <si>
    <t>Gesamt</t>
  </si>
  <si>
    <t>Gesamtkosten</t>
  </si>
  <si>
    <t>Gesamtgewinn</t>
  </si>
  <si>
    <t>Betriebsergebnis nach Auflassen des Produktes:</t>
  </si>
  <si>
    <t>Bisherige Gesamtkosten</t>
  </si>
  <si>
    <t>Gesamtgewinn nach dem Auflassen</t>
  </si>
  <si>
    <t>Gesamtgewinn vor dem Auflassen</t>
  </si>
  <si>
    <t>variable Kosten</t>
  </si>
  <si>
    <t>K 3.7 Programmentscheidung mit einem Engpass</t>
  </si>
  <si>
    <t>Burger Spielwaren AG, Puzzles</t>
  </si>
  <si>
    <t>100 Teile</t>
  </si>
  <si>
    <t>500 Teile</t>
  </si>
  <si>
    <t>1.000 Teile</t>
  </si>
  <si>
    <t>Verkaufspreis/Paar</t>
  </si>
  <si>
    <t>Ermittlung der optimalen Absatzmenge/Produktionsmenge</t>
  </si>
  <si>
    <t>DB pro Produkt</t>
  </si>
  <si>
    <t>Kunst-Puzzle</t>
  </si>
  <si>
    <t>Ü 4.1 Betriebserfolg ermitteln</t>
  </si>
  <si>
    <t>Walter Kriechbach KG</t>
  </si>
  <si>
    <t>Unternehmenserfolg</t>
  </si>
  <si>
    <t>Erträge</t>
  </si>
  <si>
    <t>Bestandsveränderungen unfertige und fertige Erzeugnisse</t>
  </si>
  <si>
    <t>Endbestand</t>
  </si>
  <si>
    <t>Aufwände</t>
  </si>
  <si>
    <t>Unternehmensgewinn</t>
  </si>
  <si>
    <t>Gesamtkostenverfahren</t>
  </si>
  <si>
    <t>Leistungen</t>
  </si>
  <si>
    <t>Kosten:</t>
  </si>
  <si>
    <t>Umsatzkostenverfahren</t>
  </si>
  <si>
    <t>Herstellkosten der abgesetzten Erzeugnisse</t>
  </si>
  <si>
    <t>Ü 4.2 Betriebserfolg ermitteln</t>
  </si>
  <si>
    <t>Bike &amp; Drive GmbH</t>
  </si>
  <si>
    <t>Anfangsbestand</t>
  </si>
  <si>
    <t>Periodenkosten:</t>
  </si>
  <si>
    <t>%/€</t>
  </si>
  <si>
    <t>Material</t>
  </si>
  <si>
    <t>Verwaltungsgemeinkosten</t>
  </si>
  <si>
    <t>Vertriebsgemeinkosten</t>
  </si>
  <si>
    <t>Betriebserfolg</t>
  </si>
  <si>
    <t>K 4.1 Betriebserfolg ermitteln</t>
  </si>
  <si>
    <t>Snowtex GmbH</t>
  </si>
  <si>
    <t>Unternehmensergebnis</t>
  </si>
  <si>
    <t>Unternehmensverlust</t>
  </si>
  <si>
    <r>
      <rPr>
        <b/>
        <sz val="11"/>
        <color rgb="FF000000"/>
        <rFont val="Calibri"/>
        <family val="2"/>
        <scheme val="minor"/>
      </rPr>
      <t>Ü 5.1</t>
    </r>
    <r>
      <rPr>
        <b/>
        <sz val="11"/>
        <color indexed="8"/>
        <rFont val="Calibri"/>
        <family val="2"/>
        <scheme val="minor"/>
      </rPr>
      <t xml:space="preserve"> Kalkulation im Handel</t>
    </r>
  </si>
  <si>
    <t>Christine Fellner KG, Boutique "Young Fashion"</t>
  </si>
  <si>
    <t>Gewinn- und Verlustkonto</t>
  </si>
  <si>
    <t>Warenerlöse</t>
  </si>
  <si>
    <t>Wareneinsatz</t>
  </si>
  <si>
    <t>Abschreibungen von Sachanlagen</t>
  </si>
  <si>
    <t>Sonstige betriebliche Aufwände</t>
  </si>
  <si>
    <t xml:space="preserve">a) </t>
  </si>
  <si>
    <t>Ergebnisse:</t>
  </si>
  <si>
    <t>Summe der Aufwendungen (= Kosten)</t>
  </si>
  <si>
    <t>Gemeinkosten</t>
  </si>
  <si>
    <t>Gemeinkostenzuschlagssatz</t>
  </si>
  <si>
    <t>Erlöse exkl. USt</t>
  </si>
  <si>
    <t>Bruttogewinn</t>
  </si>
  <si>
    <t xml:space="preserve">Rohaufschlag exkl. USt </t>
  </si>
  <si>
    <t>Erlöse inkl. USt</t>
  </si>
  <si>
    <t>Rohaufschlag inkl. USt</t>
  </si>
  <si>
    <t xml:space="preserve">Kalkulationsfaktor inkl. USt </t>
  </si>
  <si>
    <t>e)</t>
  </si>
  <si>
    <t xml:space="preserve">Handelsspanne exkl. USt </t>
  </si>
  <si>
    <t xml:space="preserve">Handelsspanne inkl. USt </t>
  </si>
  <si>
    <t>f)</t>
  </si>
  <si>
    <t>Verkaufspreis Herrenjeans "Westernstyle"</t>
  </si>
  <si>
    <t xml:space="preserve">g) </t>
  </si>
  <si>
    <t>Überlegungen:</t>
  </si>
  <si>
    <t>Ü 5.2 Differenzierte Kalkulation im Handel</t>
  </si>
  <si>
    <t>Haus &amp; Garten Handels GmbH</t>
  </si>
  <si>
    <t>Gesamt-
betrag</t>
  </si>
  <si>
    <t>Warengruppe</t>
  </si>
  <si>
    <t>Haus- und Küchen-
geräte</t>
  </si>
  <si>
    <t>Eisen-
waren</t>
  </si>
  <si>
    <t>Garten-
geräte</t>
  </si>
  <si>
    <t>Personalkosten</t>
  </si>
  <si>
    <t>Raumkosten</t>
  </si>
  <si>
    <t>Werbung</t>
  </si>
  <si>
    <t>Sonstige Gemeinkosten</t>
  </si>
  <si>
    <t>Umlage Verwaltung</t>
  </si>
  <si>
    <t>Umsatz</t>
  </si>
  <si>
    <t>Handelsspanne exkl. USt</t>
  </si>
  <si>
    <t>Rohaufschlag exkl. USt</t>
  </si>
  <si>
    <t>Kalkulationsfaktor inkl. 20 % USt</t>
  </si>
  <si>
    <t>Ü 5.3 Direct Costing im Handel</t>
  </si>
  <si>
    <t>Raumausstatter Mutz GmbH</t>
  </si>
  <si>
    <t>Einstandspreis</t>
  </si>
  <si>
    <t xml:space="preserve">Bruttoverkaufspreis inkl. USt </t>
  </si>
  <si>
    <t xml:space="preserve">Listenverkaufspreis exkl. USt </t>
  </si>
  <si>
    <t>Deckungsbeitrag unter Berücksichtigung des Listenpreises:</t>
  </si>
  <si>
    <t>Zu verkaufende Anzahl von Tischen, wenn der gleiche Deckungsbeitrag erzielt werden soll:</t>
  </si>
  <si>
    <t>Ü 5.4 Kalkulation im Handel</t>
  </si>
  <si>
    <t>Biomöbel HandelsgmbH</t>
  </si>
  <si>
    <t>Zinsenaufwand</t>
  </si>
  <si>
    <t>Bilanzgewinn (= Jahresüberschuss)</t>
  </si>
  <si>
    <r>
      <t xml:space="preserve">Verkaufspreis </t>
    </r>
    <r>
      <rPr>
        <sz val="11"/>
        <color theme="1"/>
        <rFont val="Calibri"/>
        <family val="2"/>
        <scheme val="minor"/>
      </rPr>
      <t>Gesundheitsbett "Wellness 140"</t>
    </r>
  </si>
  <si>
    <t>Ü 5.12 Kostenrechnung im Handwerk</t>
  </si>
  <si>
    <t>Alois Pflegerl e. U.</t>
  </si>
  <si>
    <t>Aufwandssumme laut GuV</t>
  </si>
  <si>
    <t>Direkt verrechenbare Kosten</t>
  </si>
  <si>
    <t>Materialeinsatz</t>
  </si>
  <si>
    <t>Stunden</t>
  </si>
  <si>
    <t>Stundensatz</t>
  </si>
  <si>
    <t>Meister</t>
  </si>
  <si>
    <t>Geselle</t>
  </si>
  <si>
    <t>Lehrling</t>
  </si>
  <si>
    <t>Aus dem Materialaufschlag gedeckte Gemeinkosten</t>
  </si>
  <si>
    <t>Verrechenbare Arbeitsstunden</t>
  </si>
  <si>
    <t>Gemeinkostenzuschlagssatz/Stunde</t>
  </si>
  <si>
    <t>pro Stunde</t>
  </si>
  <si>
    <t>Selbstkosten Stundensätze</t>
  </si>
  <si>
    <t>Geselle und Meister</t>
  </si>
  <si>
    <t>Stundenlohn</t>
  </si>
  <si>
    <t>Lohnnebenkosten</t>
  </si>
  <si>
    <t>Selbstkosten/h</t>
  </si>
  <si>
    <t>Stundensatz (Preis/h)</t>
  </si>
  <si>
    <t>Stundensatz (aufgerundet)</t>
  </si>
  <si>
    <t>Arbeitsstunden Geselle</t>
  </si>
  <si>
    <t>Arbeitsstunden Lehrling</t>
  </si>
  <si>
    <t>Rechnungsbetrag exkl. USt</t>
  </si>
  <si>
    <t>Rechnungsbetrag inkl. USt</t>
  </si>
  <si>
    <t>Ü 5.13 Kostenrechnung im Handwerk</t>
  </si>
  <si>
    <t>Claudia Reitinger e. U.</t>
  </si>
  <si>
    <t>Meisterin</t>
  </si>
  <si>
    <t>Gesellen</t>
  </si>
  <si>
    <t>Meisterin und Gesellin</t>
  </si>
  <si>
    <t>Arbeitsstunden</t>
  </si>
  <si>
    <t>K 5.3 Kostenrechnung im Handwerk</t>
  </si>
  <si>
    <t>Lucas Machrainer</t>
  </si>
  <si>
    <t xml:space="preserve"> Direkt verrechenbare Kosten</t>
  </si>
  <si>
    <t>Selbstkosten/Stunde</t>
  </si>
  <si>
    <t>Summenbilanz</t>
  </si>
  <si>
    <t>Saldenbilanz</t>
  </si>
  <si>
    <t xml:space="preserve">Soll </t>
  </si>
  <si>
    <t>0600</t>
  </si>
  <si>
    <t>Geschäftsausstattung</t>
  </si>
  <si>
    <t>HW-Vorrat</t>
  </si>
  <si>
    <t>Lieferforderungen</t>
  </si>
  <si>
    <t>Vorsteuer</t>
  </si>
  <si>
    <t>Kassa</t>
  </si>
  <si>
    <t>Bank</t>
  </si>
  <si>
    <t>Lieferverbindlichkeiten</t>
  </si>
  <si>
    <t>Handelswarenerlöse</t>
  </si>
  <si>
    <t>Handelswareneinsatz</t>
  </si>
  <si>
    <t>Personalaufwand</t>
  </si>
  <si>
    <t>Lkw-Betriebsaufwand</t>
  </si>
  <si>
    <t>Kl. 7</t>
  </si>
  <si>
    <t>Kapital</t>
  </si>
  <si>
    <t>Privat</t>
  </si>
  <si>
    <t>Aktiva</t>
  </si>
  <si>
    <t>Passiva</t>
  </si>
  <si>
    <t>Gewinn- und Verlustrechnung zum 31. Dez.</t>
  </si>
  <si>
    <t>Datum</t>
  </si>
  <si>
    <t>Beleg</t>
  </si>
  <si>
    <t>Betrag Soll</t>
  </si>
  <si>
    <t>Betrag Haben</t>
  </si>
  <si>
    <t>9.12.</t>
  </si>
  <si>
    <t>A 746</t>
  </si>
  <si>
    <t>10.12.</t>
  </si>
  <si>
    <t>E 557</t>
  </si>
  <si>
    <t>16.12.</t>
  </si>
  <si>
    <t>B 99</t>
  </si>
  <si>
    <t>19.12.</t>
  </si>
  <si>
    <t>20.12.</t>
  </si>
  <si>
    <t>27.12.</t>
  </si>
  <si>
    <t>K 621</t>
  </si>
  <si>
    <t>28.12.</t>
  </si>
  <si>
    <t>K 622</t>
  </si>
  <si>
    <t>Handelswarenvorrat</t>
  </si>
  <si>
    <t>Gegenkonto</t>
  </si>
  <si>
    <t>Text</t>
  </si>
  <si>
    <t>EB 5</t>
  </si>
  <si>
    <t>Summe</t>
  </si>
  <si>
    <t>USt-Zahllast</t>
  </si>
  <si>
    <t>Kundenskonti 20 %</t>
  </si>
  <si>
    <t>Pkw- und Kombi-Betriebsaufwand</t>
  </si>
  <si>
    <t>Büromaterial</t>
  </si>
  <si>
    <t>U 23</t>
  </si>
  <si>
    <t>U 24</t>
  </si>
  <si>
    <t>Umbuchung Handelswaren</t>
  </si>
  <si>
    <t>Bestandsverminderung</t>
  </si>
  <si>
    <t>U 32</t>
  </si>
  <si>
    <t>0300</t>
  </si>
  <si>
    <t>Gebäude</t>
  </si>
  <si>
    <t>Betriebs- und Geschäftsausstattung</t>
  </si>
  <si>
    <t>0620</t>
  </si>
  <si>
    <t>Büromaschinen, EDV-Anlagen</t>
  </si>
  <si>
    <t>0630</t>
  </si>
  <si>
    <t>Pkw und Kombis</t>
  </si>
  <si>
    <t>1600</t>
  </si>
  <si>
    <t>2000</t>
  </si>
  <si>
    <t>2500</t>
  </si>
  <si>
    <t>2700</t>
  </si>
  <si>
    <t>2800</t>
  </si>
  <si>
    <t>3300</t>
  </si>
  <si>
    <t>3500</t>
  </si>
  <si>
    <t>3520</t>
  </si>
  <si>
    <t>4000</t>
  </si>
  <si>
    <t>Handelswarenerlöse 20 %</t>
  </si>
  <si>
    <t>4410</t>
  </si>
  <si>
    <t>5000</t>
  </si>
  <si>
    <t>7270</t>
  </si>
  <si>
    <t>7320</t>
  </si>
  <si>
    <t>7600</t>
  </si>
  <si>
    <t xml:space="preserve">Kl. 7 </t>
  </si>
  <si>
    <t>Sonstige Aufwände</t>
  </si>
  <si>
    <t>9000</t>
  </si>
  <si>
    <t>9600</t>
  </si>
  <si>
    <t>Schlussbilanz zum 31. Dez.</t>
  </si>
  <si>
    <t>Haus &amp; Heim-Baumarkt OG</t>
  </si>
  <si>
    <t>a), f)</t>
  </si>
  <si>
    <t>↓0↑</t>
  </si>
  <si>
    <t>E 392</t>
  </si>
  <si>
    <t>E 745</t>
  </si>
  <si>
    <t>E 768</t>
  </si>
  <si>
    <t>B 148</t>
  </si>
  <si>
    <t>Abschreibung Empfangspult</t>
  </si>
  <si>
    <t xml:space="preserve">Degressive </t>
  </si>
  <si>
    <t>Abschreibung</t>
  </si>
  <si>
    <t>Anschaffungswert 2021</t>
  </si>
  <si>
    <t>1. Jahr</t>
  </si>
  <si>
    <t>Abschreibung 2021</t>
  </si>
  <si>
    <t>Buchwert 1.1.2022</t>
  </si>
  <si>
    <t>2. Jahr</t>
  </si>
  <si>
    <t>Abschreibung 2022</t>
  </si>
  <si>
    <t>Buchwert 1.1.2023</t>
  </si>
  <si>
    <t>3. Jahr</t>
  </si>
  <si>
    <t>Abschreibung 2023</t>
  </si>
  <si>
    <t>Buchwert 1.1.2024</t>
  </si>
  <si>
    <t>4. Jahr</t>
  </si>
  <si>
    <t>Abschreibung 2024</t>
  </si>
  <si>
    <t>Buchwert 1.1.2025</t>
  </si>
  <si>
    <t>5. Jahr</t>
  </si>
  <si>
    <t>Abschreibung 2025</t>
  </si>
  <si>
    <t>Buchwert 1.1.2026</t>
  </si>
  <si>
    <t>6. Jahr</t>
  </si>
  <si>
    <t>Buchwert 1.1.2027</t>
  </si>
  <si>
    <t>7. Jahr</t>
  </si>
  <si>
    <t>Abschreibung 2027</t>
  </si>
  <si>
    <t>Wechsel zur</t>
  </si>
  <si>
    <t>Buchwert 1.1.2028</t>
  </si>
  <si>
    <t>linearen Abschreibung</t>
  </si>
  <si>
    <t>8. Jahr</t>
  </si>
  <si>
    <t>Abschreibung 2028</t>
  </si>
  <si>
    <t>Buchwert 1.1.2029</t>
  </si>
  <si>
    <t>Restnutzungsdauer</t>
  </si>
  <si>
    <t>9. Jahr</t>
  </si>
  <si>
    <t>Abschreibung 2029</t>
  </si>
  <si>
    <t>Buchwert 1.1.2030</t>
  </si>
  <si>
    <t>10. Jahr</t>
  </si>
  <si>
    <t>Abschreibung 2030</t>
  </si>
  <si>
    <t>Buchwert 31.12.2030</t>
  </si>
  <si>
    <t xml:space="preserve">c) </t>
  </si>
  <si>
    <t>Berechnung Anschaffungswert Stapler:</t>
  </si>
  <si>
    <t>Einkaufspreis</t>
  </si>
  <si>
    <t>Anschaffungswert</t>
  </si>
  <si>
    <t>Abschreibung Elektro-Stapler</t>
  </si>
  <si>
    <t>Abschreibung 2026</t>
  </si>
  <si>
    <t>Buchwert 31.12.2027</t>
  </si>
  <si>
    <t>e), f)</t>
  </si>
  <si>
    <t>Winzergenossenschaft Krems</t>
  </si>
  <si>
    <t>E 399</t>
  </si>
  <si>
    <t>E 471</t>
  </si>
  <si>
    <t>E 484</t>
  </si>
  <si>
    <t>B 35</t>
  </si>
  <si>
    <t>B 38</t>
  </si>
  <si>
    <t>Berechnung Anschaffungswert Abfüllanlage:</t>
  </si>
  <si>
    <t>Installation</t>
  </si>
  <si>
    <t>Maurerarbeiten</t>
  </si>
  <si>
    <t>Buchwert 31.12.2026</t>
  </si>
  <si>
    <t>Markus Kremser GmbH</t>
  </si>
  <si>
    <t>E 1123</t>
  </si>
  <si>
    <t>E 1146</t>
  </si>
  <si>
    <t xml:space="preserve">Lineare  </t>
  </si>
  <si>
    <t>Beschleunigte</t>
  </si>
  <si>
    <t>Lagerhalle</t>
  </si>
  <si>
    <t>Ü 7.8 Abschlussbuchungen durchführen, Erfolgsauswirkung</t>
  </si>
  <si>
    <t>Anlagenverzeichnis</t>
  </si>
  <si>
    <t>Inv.- Nr.</t>
  </si>
  <si>
    <t>Gegenstand</t>
  </si>
  <si>
    <t xml:space="preserve">Beleg Nr. </t>
  </si>
  <si>
    <t>Anschaff.-
datum</t>
  </si>
  <si>
    <t>Lieferant Name und Anschrift</t>
  </si>
  <si>
    <t>Anschaff.-
wert</t>
  </si>
  <si>
    <t>Datum
Inbetrieb-nahme</t>
  </si>
  <si>
    <t>Nutzungs-dauer</t>
  </si>
  <si>
    <t>Abschrei-
bungsbe-
trag</t>
  </si>
  <si>
    <t>Buchwert 31.12.</t>
  </si>
  <si>
    <t>…</t>
  </si>
  <si>
    <t>Div. Gegenstände*</t>
  </si>
  <si>
    <t>Diverse</t>
  </si>
  <si>
    <t>U 28</t>
  </si>
  <si>
    <t>U 29</t>
  </si>
  <si>
    <t>Ü 7.9 Anlagenzugänge verbuchen</t>
  </si>
  <si>
    <t>Skateshop Skates24 e. U.</t>
  </si>
  <si>
    <t>Für dieses Beispiel steht auch ein Buchungstrainer zur Verfügung!</t>
  </si>
  <si>
    <t>Maschinen:</t>
  </si>
  <si>
    <t>Betriebs- und Geschäftsausstattung:</t>
  </si>
  <si>
    <t xml:space="preserve">Buchwert 31.12. </t>
  </si>
  <si>
    <t>Ü 7.10 Abschlussbuchungen durchführen, Erfolgsauswirkung</t>
  </si>
  <si>
    <t>Bianca Huber e. U.</t>
  </si>
  <si>
    <t>Inv.-Nr.</t>
  </si>
  <si>
    <t>Abschrei- bungs- betrag</t>
  </si>
  <si>
    <t>..</t>
  </si>
  <si>
    <t>Gesprächstisch mit sechs Stühlen</t>
  </si>
  <si>
    <t>E 298</t>
  </si>
  <si>
    <t>10*</t>
  </si>
  <si>
    <t>Präsentationsregal</t>
  </si>
  <si>
    <t>E 415</t>
  </si>
  <si>
    <t>Laserdrucker</t>
  </si>
  <si>
    <t>E 649</t>
  </si>
  <si>
    <t>EDV-Lösungen Hübner GmbH, Währinger Straße 10, 1090 Wien</t>
  </si>
  <si>
    <t>25**</t>
  </si>
  <si>
    <t>Büroschreibtisch</t>
  </si>
  <si>
    <t>E 968</t>
  </si>
  <si>
    <t>12,5*</t>
  </si>
  <si>
    <t>Smartboard</t>
  </si>
  <si>
    <t>E 1025</t>
  </si>
  <si>
    <t>25***</t>
  </si>
  <si>
    <t>LED-Eingangsmonitor</t>
  </si>
  <si>
    <t>E 1199</t>
  </si>
  <si>
    <t>* Degressive Abschreibung 30 %</t>
  </si>
  <si>
    <t>** Degressive Abschreibung 30 %, Wechsel zur linearen Abschreibung ab 2022</t>
  </si>
  <si>
    <t>U 30</t>
  </si>
  <si>
    <t>Josef Barth e. U.</t>
  </si>
  <si>
    <t xml:space="preserve">      Preis</t>
  </si>
  <si>
    <t>(Stk.)</t>
  </si>
  <si>
    <t xml:space="preserve">      €</t>
  </si>
  <si>
    <t>€</t>
  </si>
  <si>
    <t>Zukauf</t>
  </si>
  <si>
    <t>Abfassungen</t>
  </si>
  <si>
    <t>31.12.</t>
  </si>
  <si>
    <t>Soll-Endbestand</t>
  </si>
  <si>
    <t>Ist-Endbestand</t>
  </si>
  <si>
    <t>Bilanzansatz</t>
  </si>
  <si>
    <t>U 31</t>
  </si>
  <si>
    <t>Ü 8.4 Fifo-Verfahren, Erfolgsauswirkung</t>
  </si>
  <si>
    <t>Hannelore Kamper KG</t>
  </si>
  <si>
    <t>(kg)</t>
  </si>
  <si>
    <t>Endbestand (Bilanzansatz)</t>
  </si>
  <si>
    <t>U 39</t>
  </si>
  <si>
    <t>U 40</t>
  </si>
  <si>
    <t>Ü 8.5 Gleitendes Durchschnittspreisverfahren, Erfolgsauswirkung</t>
  </si>
  <si>
    <t>Computerhandels GmbH</t>
  </si>
  <si>
    <t xml:space="preserve">Abfassung </t>
  </si>
  <si>
    <t>17.10.</t>
  </si>
  <si>
    <t>20.11.</t>
  </si>
  <si>
    <t>Charlotte Urban e. U.</t>
  </si>
  <si>
    <t>(l)</t>
  </si>
  <si>
    <t>Ü 8.9 Fifo-Verfahren, Erfolgsauswirkung</t>
  </si>
  <si>
    <t>Tischlerei Kartner &amp; Schneider OG</t>
  </si>
  <si>
    <t>(Stück)</t>
  </si>
  <si>
    <t>U 37</t>
  </si>
  <si>
    <t>U 38</t>
  </si>
  <si>
    <t>Ü 8.10 Gleitendes Durchschnittspreisverfahren, Erfolgsauswirkung, betriebswirtschaftliche Aufgabe</t>
  </si>
  <si>
    <t>Malereifachhandel Valentin Lackner e. U.</t>
  </si>
  <si>
    <t>(Kübel)</t>
  </si>
  <si>
    <t>Kosten der Materialwirtschaft</t>
  </si>
  <si>
    <t>Schwund</t>
  </si>
  <si>
    <t>Abwertung</t>
  </si>
  <si>
    <t>c) Fifo-Verfahren</t>
  </si>
  <si>
    <t>d) Gleitendes Durchschnittspreisverfahren</t>
  </si>
  <si>
    <t>Unterschied im Erfolg (Gewinn gegenüber a)</t>
  </si>
  <si>
    <t>Verbrauch</t>
  </si>
  <si>
    <t>Zuschlagsbasis Fertigungsmaterial</t>
  </si>
  <si>
    <t>Bilanzansatz per 31. Dez. des Abschlussjahres</t>
  </si>
  <si>
    <t>U 35</t>
  </si>
  <si>
    <t>Lorenz Münzer OG</t>
  </si>
  <si>
    <t>Ü 10.3 Kostenstellenrechnung, Angebotskalkulation und Kostenmanagement - Fallbeispiel</t>
  </si>
  <si>
    <t>Tischlerei Walter Schmidt e.U.</t>
  </si>
  <si>
    <t>FL Werkstätte 1</t>
  </si>
  <si>
    <t>+ Gewinn</t>
  </si>
  <si>
    <t>Angebotspreis inkl. USt</t>
  </si>
  <si>
    <t>Angebotspreis inkl. USt gerundet</t>
  </si>
  <si>
    <t>Verkaufspreis netto pro Paar</t>
  </si>
  <si>
    <t xml:space="preserve">Nettoerlös </t>
  </si>
  <si>
    <t>Verlust</t>
  </si>
  <si>
    <t>Gesundheitsschuhe</t>
  </si>
  <si>
    <t>Wasserdichte Schuhe</t>
  </si>
  <si>
    <t>Gesundheits- sandalen</t>
  </si>
  <si>
    <t>Gesundheits- pantoffeln</t>
  </si>
  <si>
    <t>Wasserdichte Clogs</t>
  </si>
  <si>
    <t>Wasserdichte Bergschuhe</t>
  </si>
  <si>
    <t>Eigenfertigung</t>
  </si>
  <si>
    <t>Deckungsbeitrag bei Eigenfertigung</t>
  </si>
  <si>
    <t>DB bei Fremdbezug</t>
  </si>
  <si>
    <t>Zusatzauftrag:</t>
  </si>
  <si>
    <t>Absatzmenge</t>
  </si>
  <si>
    <t>Gesamtdeckungsbeitrag</t>
  </si>
  <si>
    <t>DB Zusatzauftrag</t>
  </si>
  <si>
    <t>DB bei Fremdbezug der Einlagen</t>
  </si>
  <si>
    <t>Ermittlung der engpassbezogenen Deckungsbeiträge</t>
  </si>
  <si>
    <t>Absatz in Paaren</t>
  </si>
  <si>
    <t>Geplanter Absatz/Paar</t>
  </si>
  <si>
    <t>iPhone SE</t>
  </si>
  <si>
    <t>China</t>
  </si>
  <si>
    <t>USA</t>
  </si>
  <si>
    <t>Europa</t>
  </si>
  <si>
    <t>Materialkosten</t>
  </si>
  <si>
    <t>Arbeitskosten</t>
  </si>
  <si>
    <t>Herstellkosten (Produktionskosten)</t>
  </si>
  <si>
    <t xml:space="preserve">Einzelhandelspreis exkl. 20 % USt </t>
  </si>
  <si>
    <t xml:space="preserve">Einzelhandelspreis inkl. 20 % USt </t>
  </si>
  <si>
    <t>Sportartikel Vertriebs GmbH</t>
  </si>
  <si>
    <t>Soll-Endbesand</t>
  </si>
  <si>
    <t>Ü 11.2 Progressive Bezugskalkulation</t>
  </si>
  <si>
    <t>Werbeagentur Communication Network GmbH</t>
  </si>
  <si>
    <t>Einstandspreis für</t>
  </si>
  <si>
    <t>Ü 11.3 Retrograde Bezugskalkulation</t>
  </si>
  <si>
    <t>Bluethooth-Headset Freephone</t>
  </si>
  <si>
    <t>Fertigungsmaterialverbrauch</t>
  </si>
  <si>
    <t>Kl. 5</t>
  </si>
  <si>
    <t>Sonstiger Materialverbrauch</t>
  </si>
  <si>
    <t>Zinsenaufwand für Bankkredite</t>
  </si>
  <si>
    <t>Dr. H. Pollak GmbH</t>
  </si>
  <si>
    <t>Betriebsüberleitungsbogen Mai</t>
  </si>
  <si>
    <t>Werbeaufwand</t>
  </si>
  <si>
    <t>Zinsenaufwände für Bankkredite</t>
  </si>
  <si>
    <t>Körperschaftsteuer</t>
  </si>
  <si>
    <t>Betriebsabrechnungsbogen Mai</t>
  </si>
  <si>
    <t>Fertigung A</t>
  </si>
  <si>
    <t>Neuburger Kunststofffensterbau GmbH</t>
  </si>
  <si>
    <t>Betriebsabrechnungsbogen 1. Halbjahr</t>
  </si>
  <si>
    <t>Betriebsstoffe</t>
  </si>
  <si>
    <t>Versicherungskosten</t>
  </si>
  <si>
    <t>Versicherungen</t>
  </si>
  <si>
    <t>Betriebsabrechnungsbogen mit Hilfskostenstellen</t>
  </si>
  <si>
    <t>Betriebsabrechnungsbogen mit Hilfskostenstellen Jahr</t>
  </si>
  <si>
    <t>Saxer GmbH</t>
  </si>
  <si>
    <t>Fertigunglöhne 2</t>
  </si>
  <si>
    <t>gerundet</t>
  </si>
  <si>
    <t>Ü 11.10 Progressive Absatzkalkulation</t>
  </si>
  <si>
    <t>Spindelböck GmbH</t>
  </si>
  <si>
    <t>Ü 11.11 Retrograde Absatzkalkulation</t>
  </si>
  <si>
    <t>Eierkocher "Deluxe 4"</t>
  </si>
  <si>
    <t>Einzelhandelspreis (inkl. USt )</t>
  </si>
  <si>
    <t>Ü 11.12 Differenzkalkulation (Kostenträgererfolgsrechnung)</t>
  </si>
  <si>
    <t>Bindegerät "Thermobind A4"</t>
  </si>
  <si>
    <t>Einzelhandelspreis (inkl. USt)</t>
  </si>
  <si>
    <t>Trendskate GmbH</t>
  </si>
  <si>
    <t>Instandhaltungen</t>
  </si>
  <si>
    <t>Werbekosten</t>
  </si>
  <si>
    <t>DBU</t>
  </si>
  <si>
    <t>Spielzeugwarenproduzent Mattel AG</t>
  </si>
  <si>
    <t>Hund Wurzel</t>
  </si>
  <si>
    <t>Katze Mauz</t>
  </si>
  <si>
    <t>Bär Bruno</t>
  </si>
  <si>
    <t>Shop</t>
  </si>
  <si>
    <t>Service</t>
  </si>
  <si>
    <t>SB-Tankstelle</t>
  </si>
  <si>
    <t>Food</t>
  </si>
  <si>
    <t>Non-Food</t>
  </si>
  <si>
    <t>Waschstraße</t>
  </si>
  <si>
    <t>Kraftstoffe</t>
  </si>
  <si>
    <t>Ü 11.19 Programmentscheidung ohne Engpass</t>
  </si>
  <si>
    <t>Flextable GmbH</t>
  </si>
  <si>
    <t>PC-Tisch 120 L</t>
  </si>
  <si>
    <t>Druckertisch 80 L</t>
  </si>
  <si>
    <t>Verkaufspreis (Zusatzauftrag)</t>
  </si>
  <si>
    <t>Zus. Menge</t>
  </si>
  <si>
    <t>Verkaufspreis</t>
  </si>
  <si>
    <t>Differenz:</t>
  </si>
  <si>
    <t>neuer Deckungsbeitrag gesamt</t>
  </si>
  <si>
    <t>Ü 11.20 Programmentscheidung mit einem Engpass</t>
  </si>
  <si>
    <t>TOP-LIGHT GmbH</t>
  </si>
  <si>
    <t>Pkw-Halogen</t>
  </si>
  <si>
    <t>Pkw-Xenon</t>
  </si>
  <si>
    <t>Nettoverkaufspreis/Stück</t>
  </si>
  <si>
    <t>Klein-Lkw Xenon</t>
  </si>
  <si>
    <t>Gwinnoptimale Produktionsmenge</t>
  </si>
  <si>
    <t>Betriebsergebnis vor Aufnahme des Produktes</t>
  </si>
  <si>
    <t>Betriebsergebnis nach Aufnahme des Produktes</t>
  </si>
  <si>
    <t>Begründung:</t>
  </si>
  <si>
    <t>Ü 11.23 Kalkulation im Handel</t>
  </si>
  <si>
    <t>Schuhprofi GmbH</t>
  </si>
  <si>
    <t xml:space="preserve">Rohaufschlag inkl. USt </t>
  </si>
  <si>
    <t xml:space="preserve">f) </t>
  </si>
  <si>
    <r>
      <rPr>
        <b/>
        <sz val="11"/>
        <color theme="1"/>
        <rFont val="Calibri"/>
        <family val="2"/>
        <scheme val="minor"/>
      </rPr>
      <t>Verkaufspreis</t>
    </r>
    <r>
      <rPr>
        <sz val="11"/>
        <color theme="1"/>
        <rFont val="Calibri"/>
        <family val="2"/>
        <scheme val="minor"/>
      </rPr>
      <t xml:space="preserve"> Damenjeans Herrenschuhe "Walker 2000"</t>
    </r>
  </si>
  <si>
    <t>g)</t>
  </si>
  <si>
    <t>Marketingpolitische Überlegungen:</t>
  </si>
  <si>
    <t>Ü 11.29 Kostenrechnung im Handwerk</t>
  </si>
  <si>
    <t>Christina Roth</t>
  </si>
  <si>
    <t>Gesellin</t>
  </si>
  <si>
    <t xml:space="preserve">Rechnungsbetrag exkl. USt </t>
  </si>
  <si>
    <t xml:space="preserve">Rechnungsbetrag inkl. USt </t>
  </si>
  <si>
    <t>Preispsychologisch attraktiver Preis:</t>
  </si>
  <si>
    <t>Ü 11.32 Anlagenkauf verbuchen, Abschreibung berechnen und verbuchen</t>
  </si>
  <si>
    <t>Gert Buchleitner e. U.</t>
  </si>
  <si>
    <t>E 777</t>
  </si>
  <si>
    <t>E 783</t>
  </si>
  <si>
    <t>B 201</t>
  </si>
  <si>
    <t>Anschaffungswert:</t>
  </si>
  <si>
    <t>Profi-Farbdrucker</t>
  </si>
  <si>
    <t>Anschaffungwert</t>
  </si>
  <si>
    <t>Profi-Farbkopierer</t>
  </si>
  <si>
    <t>Degressive</t>
  </si>
  <si>
    <t>31.12.2021</t>
  </si>
  <si>
    <t>31.12.2022</t>
  </si>
  <si>
    <t>31.12.2024</t>
  </si>
  <si>
    <t>Ü 11.33 Anlagenkauf verbuchen, Abschreibung berechnen und verbuchen</t>
  </si>
  <si>
    <t>Lisa Straube KG</t>
  </si>
  <si>
    <t>E 687</t>
  </si>
  <si>
    <t>B 77</t>
  </si>
  <si>
    <t xml:space="preserve"> </t>
  </si>
  <si>
    <t>31.12.2023</t>
  </si>
  <si>
    <t>Ü 11.42 Identitätspreisverfahren, Erfolgsauswirkung</t>
  </si>
  <si>
    <t>Ing. Manfred Kovacs e. U.</t>
  </si>
  <si>
    <t>↑0↓</t>
  </si>
  <si>
    <t>Ü 11.43 Fifo-Verfahren, Erfolgsauswirkung</t>
  </si>
  <si>
    <t>RIHA TEX GmbH</t>
  </si>
  <si>
    <t>Ü 11.44 Gleitendes Durchschnittspreisverfahren, Erfolgsauswirkung</t>
  </si>
  <si>
    <t>Christine Jung e. U.</t>
  </si>
  <si>
    <t>Mersch Handels-GmbH</t>
  </si>
  <si>
    <t>Fifo-Verfahren</t>
  </si>
  <si>
    <t xml:space="preserve"> €</t>
  </si>
  <si>
    <t>3.4.</t>
  </si>
  <si>
    <t>2.8.</t>
  </si>
  <si>
    <t>Gesamtaufwand</t>
  </si>
  <si>
    <t>Ciclomania, Christina Hauser</t>
  </si>
  <si>
    <t>Einnahmen-Ausgaben-Journal</t>
  </si>
  <si>
    <t>Verteilungstabelle</t>
  </si>
  <si>
    <t>Lfd.
Nr.</t>
  </si>
  <si>
    <t>Betriebs-einnahmen (brutto)</t>
  </si>
  <si>
    <t>Betriebs-ausgaben (brutto)</t>
  </si>
  <si>
    <t>USt</t>
  </si>
  <si>
    <t>VSt</t>
  </si>
  <si>
    <t>Gliederung Betriebsausgaben (netto)</t>
  </si>
  <si>
    <t>Waren und Material</t>
  </si>
  <si>
    <t>Personal</t>
  </si>
  <si>
    <t>Büro-material</t>
  </si>
  <si>
    <t>Bank-
spesen</t>
  </si>
  <si>
    <t>Übertrag</t>
  </si>
  <si>
    <t>Aktuelles Jahr</t>
  </si>
  <si>
    <t>Diverse Lieferanten</t>
  </si>
  <si>
    <t>Hochleistungsdrucker Canon "Deluxe Rapid"</t>
  </si>
  <si>
    <t>E 61</t>
  </si>
  <si>
    <t>Büro Brandstötter GmbH</t>
  </si>
  <si>
    <t>Umsätze brutto</t>
  </si>
  <si>
    <t>Umsätze netto</t>
  </si>
  <si>
    <t>: 1,20 =</t>
  </si>
  <si>
    <t>Bemessungsgrundlage</t>
  </si>
  <si>
    <t xml:space="preserve">20 % Umsatzsteuer von </t>
  </si>
  <si>
    <t>USt-Zahllast für Dezember</t>
  </si>
  <si>
    <t>Erfolgsermittlung</t>
  </si>
  <si>
    <t>Betriebseinnahmen</t>
  </si>
  <si>
    <t>Betriebsausgaben</t>
  </si>
  <si>
    <t>Waren- und Materialeinkäufe</t>
  </si>
  <si>
    <t>Personalausgaben</t>
  </si>
  <si>
    <t>Lkw-Kosten</t>
  </si>
  <si>
    <t>Pflichtversicherungsbeiträge</t>
  </si>
  <si>
    <t>Übrige Betriebsausgaben</t>
  </si>
  <si>
    <t xml:space="preserve">               Büromaterial</t>
  </si>
  <si>
    <t xml:space="preserve">               Telefon und Internet</t>
  </si>
  <si>
    <t xml:space="preserve">               Versicherung</t>
  </si>
  <si>
    <t xml:space="preserve">               Bankspesen</t>
  </si>
  <si>
    <t>Abschreibungen (inkl. GWG) lt. Anlagenverzeichnis</t>
  </si>
  <si>
    <t>Link zum Formular U30</t>
  </si>
  <si>
    <t>Bei der Erstellung von Buchungssätzen empfiehlt es sich, den Buchungstrainer zu verwenden!</t>
  </si>
  <si>
    <r>
      <t xml:space="preserve">Hier findest du noch einige nützliche </t>
    </r>
    <r>
      <rPr>
        <b/>
        <sz val="11"/>
        <color theme="1"/>
        <rFont val="Calibri"/>
        <family val="2"/>
        <scheme val="minor"/>
      </rPr>
      <t>Hinweise zur Verwendung der Excel-Vorlagen:</t>
    </r>
  </si>
  <si>
    <t>Hier sind deine Excel-Vorlagen!</t>
  </si>
  <si>
    <t>Übungsbeispiele finden</t>
  </si>
  <si>
    <t>Übungsbeispiele einzeln abgeben</t>
  </si>
  <si>
    <t>Du willst eine einzelnes Übungsbeispiel bearbeiten und abgeben? Kein Problem, so geht´s:</t>
  </si>
  <si>
    <t>Klick auf "Verschieben oder kopieren"</t>
  </si>
  <si>
    <t xml:space="preserve">Rechtsklick auf das jeweilige Blatt – </t>
  </si>
  <si>
    <t>Doppelklick auf das gewünschte Übungsbeispiel</t>
  </si>
  <si>
    <t>Rechtsklick in den Bereich zwischen den beiden Pfeilen</t>
  </si>
  <si>
    <t>… und schon hast du dein Ergebnis in einer einzelnen Arbeitsmappe:</t>
  </si>
  <si>
    <t>Rechengenauigkeit von MS-Excel</t>
  </si>
  <si>
    <t xml:space="preserve">In dieser Datei findest du sämtliche Vorlagen für die Übungsbeispiele im MEHR!-Buch, die mit </t>
  </si>
  <si>
    <t>Excel gekennzeichnet sind.</t>
  </si>
  <si>
    <t xml:space="preserve">einem Kompetenzcheck möglicherweise nicht haben wirst. Daher empfehlen wir dir, Übungen </t>
  </si>
  <si>
    <t>auch ohne Vorlagen zu lösen, da der Lerneffekt höher ist.</t>
  </si>
  <si>
    <t xml:space="preserve">Speziell bei Betriebsüberleitungsbögen oder Betriebsabrechnungsbögen kannst du jedoch sehr </t>
  </si>
  <si>
    <t>viel Zeit sparen, weil die Texte bereits eingetragen sind.</t>
  </si>
  <si>
    <t xml:space="preserve">Diese Datei enthält sehr viele Blätter – um ein bestimmtes Übungsbeispiel schneller zu finden, </t>
  </si>
  <si>
    <t>kannst du so vorgehen:</t>
  </si>
  <si>
    <t xml:space="preserve">Wähle "Zur Mappe: (neue Arbeitsmappe)" und </t>
  </si>
  <si>
    <t>setze ein Häkchen bei "Kopie erstellen" – OK</t>
  </si>
  <si>
    <t xml:space="preserve">Die Rechengenauigkeit ist bei der Bearbeitung von Aufgebenstellungen in einem </t>
  </si>
  <si>
    <t xml:space="preserve">Tabellenkalkulationsprogramm um ein Vielfaches höher als bei der händischen Berechnung </t>
  </si>
  <si>
    <t xml:space="preserve">mithilfe eines Taschenrechners oder Smartphones. MS-Excel zeigt z. B. zwei Dezimalstellen an, </t>
  </si>
  <si>
    <t xml:space="preserve">rechnet aber standardmäßig intern mit bis zu 15 Nachkommastellen. Werden derartige Ergebnisse </t>
  </si>
  <si>
    <t>anschließend auch noch multipliziert, so kann es Abweichungen in den Ergebnissen geben.</t>
  </si>
  <si>
    <r>
      <t xml:space="preserve">Beachte: </t>
    </r>
    <r>
      <rPr>
        <sz val="11"/>
        <color theme="1"/>
        <rFont val="Calibri"/>
        <family val="2"/>
        <scheme val="minor"/>
      </rPr>
      <t xml:space="preserve">Die vorgegebenen Tabellen sind eine Hilfestellung, die du bei einer Schularbeit oder </t>
    </r>
  </si>
  <si>
    <t>Ü 2.15 Aufwendungen zeitlich abgrenzen</t>
  </si>
  <si>
    <t>Fertigung 1</t>
  </si>
  <si>
    <t>Fertigungsstelle C</t>
  </si>
  <si>
    <r>
      <t xml:space="preserve">c) </t>
    </r>
    <r>
      <rPr>
        <sz val="11"/>
        <color theme="1"/>
        <rFont val="Calibri"/>
        <family val="2"/>
        <scheme val="minor"/>
      </rPr>
      <t>Neukalkulation des Angebotspreises</t>
    </r>
  </si>
  <si>
    <t>B 174</t>
  </si>
  <si>
    <t>Motoröl Eni Sint Turbo Diesel</t>
  </si>
  <si>
    <t>TAURUS-Steuerungstechnik GmbH</t>
  </si>
  <si>
    <r>
      <rPr>
        <b/>
        <sz val="11"/>
        <color theme="1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 xml:space="preserve"> Neukalkulation</t>
    </r>
  </si>
  <si>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Würfelspiel "McSmart"</t>
    </r>
  </si>
  <si>
    <t>Melvin Blumauer GmbH, Brillenetuis</t>
  </si>
  <si>
    <t>Martina Mares GmbH</t>
  </si>
  <si>
    <t>K 3.2 Einstufiges Direct Costing – Kostenträgerrechnung</t>
  </si>
  <si>
    <t>K 3.3 Mehrstufiges Direct Costing – Kostenträgerzeitrechnung und Betriebserfolgsrechnung</t>
  </si>
  <si>
    <t>Ü 6.1 Saldenbilanz, Gewinn- und Verlustrechnung sowie Bilanz erstellen</t>
  </si>
  <si>
    <t>Markus Pichler e. U.</t>
  </si>
  <si>
    <t>Kontobezeichnung</t>
  </si>
  <si>
    <t xml:space="preserve">   Kapital AB 1.1.</t>
  </si>
  <si>
    <t>– Privatentnahmen</t>
  </si>
  <si>
    <t xml:space="preserve">   Kapital EB 31.12.</t>
  </si>
  <si>
    <t xml:space="preserve">   Summe der Erträge</t>
  </si>
  <si>
    <t>– Summe der Aufwände</t>
  </si>
  <si>
    <t xml:space="preserve">Ü 6.2 Belege kontieren, Summen- und Saldenbilanz, Gewinn- und Verlustrechnung </t>
  </si>
  <si>
    <t>sowie Bilanz erstellen</t>
  </si>
  <si>
    <t>Jakob Hübner e. U.</t>
  </si>
  <si>
    <t>b), c), d)</t>
  </si>
  <si>
    <t>01.01.</t>
  </si>
  <si>
    <t>Umbuchung der Vorsteuer und der Umsatzsteuer gegen USt-Zahllast</t>
  </si>
  <si>
    <t>Ü 7.1 Anlagenkauf verbuchen, Abschreibung berechnen und verbuchen, Erfolgsauswirkung</t>
  </si>
  <si>
    <t>Ü 7.2 Anlagenkauf verbuchen, Abschreibung berechnen und verbuchen, Erfolgsauswirkung</t>
  </si>
  <si>
    <t>Ü 7.3 Anlagenkauf verbuchen, Abschreibung berechnen und verbuchen, Erfolgsauswirkung</t>
  </si>
  <si>
    <t xml:space="preserve">  5.5.2021</t>
  </si>
  <si>
    <t xml:space="preserve">  6.9.2021</t>
  </si>
  <si>
    <t>13.9.2021</t>
  </si>
  <si>
    <t>20.9.2021</t>
  </si>
  <si>
    <t>(Halbe Jahresabschreibung)</t>
  </si>
  <si>
    <t>Empfangspult</t>
  </si>
  <si>
    <t>Stapler</t>
  </si>
  <si>
    <t>a), e)</t>
  </si>
  <si>
    <t>23.2.2021</t>
  </si>
  <si>
    <t xml:space="preserve">  1.3.2021</t>
  </si>
  <si>
    <t xml:space="preserve">  3.3.2021</t>
  </si>
  <si>
    <t>16.3.2021</t>
  </si>
  <si>
    <t>22.3.2021</t>
  </si>
  <si>
    <t>d), e)</t>
  </si>
  <si>
    <t>a), d)</t>
  </si>
  <si>
    <t>Pkw</t>
  </si>
  <si>
    <t>c), d)</t>
  </si>
  <si>
    <t>Celina Hofer e. U.</t>
  </si>
  <si>
    <t xml:space="preserve">Beleg-
Nr. </t>
  </si>
  <si>
    <t>Lieferant
Name und Anschrift</t>
  </si>
  <si>
    <t>Nutz-
ungs-
dauer</t>
  </si>
  <si>
    <t>Ab-
schrei-
bung
in %</t>
  </si>
  <si>
    <t>Abschrei-
bungs-
betrag</t>
  </si>
  <si>
    <t>Buch-
wert
31.12.</t>
  </si>
  <si>
    <t>Div.
Gegenstände*</t>
  </si>
  <si>
    <t>* Zum 1.1.2021 vorhandene Anlagen</t>
  </si>
  <si>
    <t>Abschrei-
bung in %</t>
  </si>
  <si>
    <t xml:space="preserve">Abschrei-
bungs-
betrag </t>
  </si>
  <si>
    <t>EDV-Anlagen:</t>
  </si>
  <si>
    <t>Abschrei-bung in %</t>
  </si>
  <si>
    <t>Abschrei- bungs-
betrag</t>
  </si>
  <si>
    <t>Möbel Federspieler OG, Lerchenfelder Straße 5,
1070 Wien</t>
  </si>
  <si>
    <t>EDV-Lösungen Hübner GmbH, Währinger Straße 10,
1090 Wien</t>
  </si>
  <si>
    <t>Büromöbel Juricevic GmbH,
Wiener Straße 20,
8230 Hartberg</t>
  </si>
  <si>
    <t>Elektro Radacher e.U., Habersdorfer Straße 15,
8230 Hartberg</t>
  </si>
  <si>
    <t>*** Degressive Abschreibung 30 %, Wechsel zur linearen Abschreibung ab 2023</t>
  </si>
  <si>
    <t>Ü 8.3 Identitätspreisverfahren, Erfolgsauswirkung</t>
  </si>
  <si>
    <t>Niederstwertprinzip)</t>
  </si>
  <si>
    <t>5.  4.</t>
  </si>
  <si>
    <t>Ü 8.8 Identitätspreisverfahren, Erfolgsauswirkung</t>
  </si>
  <si>
    <t>17.  4.</t>
  </si>
  <si>
    <t>18.  6.</t>
  </si>
  <si>
    <t>25.  8.</t>
  </si>
  <si>
    <t>K 8.1 Fallbeispiel – Bewertung von Wareneinsatz und Warenendbestand, Erfolgsauswirkung</t>
  </si>
  <si>
    <t>MultiLux Vertriebs GmbH</t>
  </si>
  <si>
    <t>a), b) Identitätspreisverfahren</t>
  </si>
  <si>
    <t>29.  6.</t>
  </si>
  <si>
    <t>U 36</t>
  </si>
  <si>
    <t>2.  7.</t>
  </si>
  <si>
    <t>Bilanz-
ansatz</t>
  </si>
  <si>
    <t>Unterschied im Gewinn gegenüber a)</t>
  </si>
  <si>
    <t>Ü 9.1 Unfertige und fertige Erzeugnisse bewerten</t>
  </si>
  <si>
    <t>ÖKOSTAR GmbH</t>
  </si>
  <si>
    <t>Gemeinkostensummen laut BAB</t>
  </si>
  <si>
    <t>Ordentliche Abschreibungen</t>
  </si>
  <si>
    <t>Durchschittliche Schadensfälle</t>
  </si>
  <si>
    <t>Zuschlagsbasis Fertigungslöhne</t>
  </si>
  <si>
    <t>Bilanzansatz per 31. Dez. des Vorjahres</t>
  </si>
  <si>
    <t>Ü 9.2 Unfertige und fertige Erzeugnisse bewerten</t>
  </si>
  <si>
    <t>Bauschlosserei Hubert Praxmarer e. U.</t>
  </si>
  <si>
    <t>K 9.1 Unfertige und fertige Erzeugnisse bewerten, Erfolgsauswirkung</t>
  </si>
  <si>
    <t>BW 1.1.2024</t>
  </si>
  <si>
    <t>RND</t>
  </si>
  <si>
    <t>10.  5.2021</t>
  </si>
  <si>
    <t>18.  5.2021</t>
  </si>
  <si>
    <t>Abschreibung Kaffeevollautomat</t>
  </si>
  <si>
    <t>BW 1.1.2023</t>
  </si>
  <si>
    <t xml:space="preserve">  6.12.2021</t>
  </si>
  <si>
    <t>31.12.2026</t>
  </si>
  <si>
    <t>28.2.</t>
  </si>
  <si>
    <t>19.4.</t>
  </si>
  <si>
    <t>10.9.</t>
  </si>
  <si>
    <t>Ü 11.45 Fallbeispiel – Bewertung von Wareneinsatz und Warenendbestand</t>
  </si>
  <si>
    <t>a) Fifo-Verfahren</t>
  </si>
  <si>
    <t>b) Identitätspreisverfahren</t>
  </si>
  <si>
    <t>Identitätspreis-
verfahren</t>
  </si>
  <si>
    <t>Ü 11.48 Fallbeispiel – Einnahmen-Ausgaben-Journal mit Verteilungstabelle</t>
  </si>
  <si>
    <t>Gliederung Betriebs-
einnahmen (netto)</t>
  </si>
  <si>
    <t>Übrige 
Betr.-ein-
nahmen</t>
  </si>
  <si>
    <t>Lkw-
Kosten</t>
  </si>
  <si>
    <t>Pflicht-
vers.-beiträge</t>
  </si>
  <si>
    <t>Telefon und Internet</t>
  </si>
  <si>
    <t>Ver- siche-
rung</t>
  </si>
  <si>
    <t>. . .</t>
  </si>
  <si>
    <t>Diverse
Anlagengegenstände</t>
  </si>
  <si>
    <t>28.2.20 . .</t>
  </si>
  <si>
    <t xml:space="preserve">2.3.20 . . </t>
  </si>
  <si>
    <t>Ermittlung der Bemessungsgrundlage für die Umsatzsteuer sowie der USt-Zahllast für Dezember</t>
  </si>
  <si>
    <t>Ermittlung der Bemessungsgrundlage:</t>
  </si>
  <si>
    <t xml:space="preserve">Umsätze Kassa/Bank vom 1. bis 28. Dez. </t>
  </si>
  <si>
    <t>Umsätze Kassa/Bank vom 29. bis 31. Dez.</t>
  </si>
  <si>
    <t>Ermittlung der USt-Zahllast:</t>
  </si>
  <si>
    <t>Vorsteuer (laut Verteilungstabelle)</t>
  </si>
  <si>
    <r>
      <rPr>
        <b/>
        <sz val="11"/>
        <rFont val="Calibri"/>
        <family val="2"/>
        <scheme val="minor"/>
      </rPr>
      <t>* Hinweis:</t>
    </r>
    <r>
      <rPr>
        <sz val="11"/>
        <rFont val="Calibri"/>
        <family val="2"/>
        <scheme val="minor"/>
      </rPr>
      <t xml:space="preserve"> Im Schülerbuch werden die Umsätze netto fälschlicherweise mit € 13.057,50 angegeben. </t>
    </r>
  </si>
  <si>
    <r>
      <rPr>
        <b/>
        <sz val="11"/>
        <rFont val="Calibri"/>
        <family val="2"/>
        <scheme val="minor"/>
      </rPr>
      <t xml:space="preserve">Hinweis: </t>
    </r>
    <r>
      <rPr>
        <sz val="11"/>
        <rFont val="Calibri"/>
        <family val="2"/>
        <scheme val="minor"/>
      </rPr>
      <t>Die Habenzinsen (übrige Betriebseinnahmen) sind durch den KESt-Abzug endbesteuert.</t>
    </r>
  </si>
  <si>
    <t>Abschreibungen von Sachanalgen</t>
  </si>
  <si>
    <t>Sonstige betriebliche Aufwendungen</t>
  </si>
  <si>
    <t>Direkt verrechenbare Kosten:</t>
  </si>
  <si>
    <t>Arbeitsst. Meisterin</t>
  </si>
  <si>
    <t>Ü 11.13 Einstufiges Direct Costing – Kostenstellenrechnung – Betriebsabrechnungsbogen</t>
  </si>
  <si>
    <t>Betriebsabrechnungsbogen zu Teilkosten 2. Halbjahr</t>
  </si>
  <si>
    <t>Gesamt-
 kosten</t>
  </si>
  <si>
    <t>Ferti-
gung-1</t>
  </si>
  <si>
    <t>Ferti-
gung-2</t>
  </si>
  <si>
    <t>Hilfs- u. Betriebsmaterial</t>
  </si>
  <si>
    <t>Ü 11.14 Einstufiges Direct Costing – Kostenträgerrechnung</t>
  </si>
  <si>
    <t>Massivholz-Sandkasten aus Fichtenholz, Modell "Creative"</t>
  </si>
  <si>
    <r>
      <t>Vw. u. VtGK</t>
    </r>
    <r>
      <rPr>
        <vertAlign val="subscript"/>
        <sz val="11"/>
        <color theme="1"/>
        <rFont val="Calibri"/>
        <family val="2"/>
        <scheme val="minor"/>
      </rPr>
      <t>v</t>
    </r>
  </si>
  <si>
    <t>Ü 11.15 Einstufiges Direct Costing – Kostenträgerrechnung</t>
  </si>
  <si>
    <t>b), d)</t>
  </si>
  <si>
    <t>DB übrige Produkte</t>
  </si>
  <si>
    <t>Ü 11.16 Mehrstufiges Direct Costing – Kostenträgerzeitrechnung und Betriebserfolgsrechnung</t>
  </si>
  <si>
    <t>Tankstelle Christine Obermayer e. U.</t>
  </si>
  <si>
    <t>Klein-
reparaturen</t>
  </si>
  <si>
    <t>Engpassbeanspruchung Pkw Xenon</t>
  </si>
  <si>
    <t>Engpassbeanspruchung Pkw-Halogen</t>
  </si>
  <si>
    <t>Engpassbeanspruchung Klein-Lkw Xenon</t>
  </si>
  <si>
    <t>Engpassbeanspruchung Pkw-Xenon</t>
  </si>
  <si>
    <t>Rabbatierter Preis</t>
  </si>
  <si>
    <t>Angebot aus dem Internet</t>
  </si>
  <si>
    <t>Alternativangebot Johanna Koppelstädter e. U.</t>
  </si>
  <si>
    <t>Ü 11.5 Kostenartenrechnung – Betriebsüberleitungsbogen</t>
  </si>
  <si>
    <t>Ing. Karl Gruber OG</t>
  </si>
  <si>
    <t>Gesetzl. Lohnabgaben (zus.gefasst)</t>
  </si>
  <si>
    <t>Gesetzl. Gehaltsabgaben (zus.gefasst)</t>
  </si>
  <si>
    <t>Ü 11.6 Kostenartenrechnung – Betriebsüberleitungsbogen und Kostenstellenrechnung –</t>
  </si>
  <si>
    <t>Betriebsabrechnungsbogen</t>
  </si>
  <si>
    <t>Verwal-
tung</t>
  </si>
  <si>
    <t>Div. Kosten (Aufwände)</t>
  </si>
  <si>
    <t>Fertigungsgemeink. A</t>
  </si>
  <si>
    <t>Fertigungslöhne B</t>
  </si>
  <si>
    <t>Fertigungsgemeink. B</t>
  </si>
  <si>
    <t>Ü 11.7 Kostenstellenrechnung – Betriebsabrechnungsbogen</t>
  </si>
  <si>
    <t>F1 Profile-
fertigung</t>
  </si>
  <si>
    <t>F2 Glas-
zuschnitt</t>
  </si>
  <si>
    <t>F 3 End-
montage</t>
  </si>
  <si>
    <t>Fertigungslöhne C</t>
  </si>
  <si>
    <t>Fertigungsgemeink. C</t>
  </si>
  <si>
    <t>Ü 11.8 Kostenstellenrechnung – Betriebsabrechnungsbogen mit Hilfskostenstellen</t>
  </si>
  <si>
    <t>FTG Betonfertigteilbau GmbH</t>
  </si>
  <si>
    <t>Hilfskostenst.</t>
  </si>
  <si>
    <t>Hei-
zung</t>
  </si>
  <si>
    <t>Ferti-
gungs-
hilfsst.</t>
  </si>
  <si>
    <t>Mate-
rial-
lager</t>
  </si>
  <si>
    <t>Ver-
trieb</t>
  </si>
  <si>
    <t>Umlage Fertigungshilfsst.</t>
  </si>
  <si>
    <t xml:space="preserve">Fertigungsgemeinkosten  </t>
  </si>
  <si>
    <t>Ü 11.9 Differenzierende Zuschlagskalkulation</t>
  </si>
  <si>
    <r>
      <t xml:space="preserve">a) </t>
    </r>
    <r>
      <rPr>
        <sz val="11"/>
        <color theme="1"/>
        <rFont val="Calibri"/>
        <family val="2"/>
        <scheme val="minor"/>
      </rPr>
      <t>Angebotskalkulation</t>
    </r>
  </si>
  <si>
    <r>
      <t xml:space="preserve">b) </t>
    </r>
    <r>
      <rPr>
        <sz val="11"/>
        <color theme="1"/>
        <rFont val="Calibri"/>
        <family val="2"/>
        <scheme val="minor"/>
      </rPr>
      <t>Nachkalkulation</t>
    </r>
  </si>
  <si>
    <r>
      <rPr>
        <b/>
        <sz val="11"/>
        <color theme="1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 xml:space="preserve"> Ersatzbeschaffung</t>
    </r>
  </si>
  <si>
    <t>14.4.</t>
  </si>
  <si>
    <t>A 832</t>
  </si>
  <si>
    <t>12.5.</t>
  </si>
  <si>
    <t>B 98</t>
  </si>
  <si>
    <t>Wiederverkäuferrabatt</t>
  </si>
  <si>
    <t xml:space="preserve">  2.3.</t>
  </si>
  <si>
    <t>A 1221</t>
  </si>
  <si>
    <t>10.3.</t>
  </si>
  <si>
    <t>B 34</t>
  </si>
  <si>
    <t>17.6.</t>
  </si>
  <si>
    <t>A 827</t>
  </si>
  <si>
    <t>25.6.</t>
  </si>
  <si>
    <t>B 97</t>
  </si>
  <si>
    <t>Ü 10.7 Unternehmensentscheidungen – Fallbeispiel</t>
  </si>
  <si>
    <t>Pedalo Schuhproduktions-GmbH</t>
  </si>
  <si>
    <t>Mehrstufiges Direct Costing</t>
  </si>
  <si>
    <t xml:space="preserve">Unternehmensbereich </t>
  </si>
  <si>
    <t>Produkte</t>
  </si>
  <si>
    <t>Fremdbezug</t>
  </si>
  <si>
    <t xml:space="preserve">e) </t>
  </si>
  <si>
    <t>Alternative – Eigenfertigung der Einlagen oder Annahme des Zusatzauftrages</t>
  </si>
  <si>
    <t>Eigenfertigung der Einlagen:</t>
  </si>
  <si>
    <t>Engpassbeanspruchung Gesundheitspantoffeln</t>
  </si>
  <si>
    <t>Engpassbeanspruchung Gesundheitssandalen</t>
  </si>
  <si>
    <t>Engpassbeanspruchung Wasserdichte Clogs</t>
  </si>
  <si>
    <t>Gewinnoptimale
Produktionsmenge</t>
  </si>
  <si>
    <t>Ü 10.8 Kalkulation im Handel, Produkt- und Sortimentspolitik, Distributionspolitik – Fallbeispiel</t>
  </si>
  <si>
    <t>Handelsspanne</t>
  </si>
  <si>
    <t xml:space="preserve">USt </t>
  </si>
  <si>
    <t>Breite</t>
  </si>
  <si>
    <t xml:space="preserve">Tiefe  </t>
  </si>
  <si>
    <t>Absatzwege:</t>
  </si>
  <si>
    <t>Ü 10.13 Bewertung von Wareneinsatz und Warenendbestand – Fallbeispiel</t>
  </si>
  <si>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Identitätspreisverfahren</t>
    </r>
  </si>
  <si>
    <t>18.  4.</t>
  </si>
  <si>
    <r>
      <rPr>
        <b/>
        <sz val="11"/>
        <color theme="1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 Fifo-Verfahren</t>
    </r>
  </si>
  <si>
    <r>
      <rPr>
        <b/>
        <sz val="11"/>
        <color theme="1"/>
        <rFont val="Calibri"/>
        <family val="2"/>
        <scheme val="minor"/>
      </rPr>
      <t xml:space="preserve">c) </t>
    </r>
    <r>
      <rPr>
        <sz val="11"/>
        <color theme="1"/>
        <rFont val="Calibri"/>
        <family val="2"/>
        <scheme val="minor"/>
      </rPr>
      <t>Gleitendes Durchschnittspreisverfahren</t>
    </r>
  </si>
  <si>
    <t>Aufgabe 2:</t>
  </si>
  <si>
    <t>Werk-
stätte 1</t>
  </si>
  <si>
    <t>Werk-
stätte 2</t>
  </si>
  <si>
    <t>Werk-
stätte 3</t>
  </si>
  <si>
    <t>Wartungsarb. Fremdf.</t>
  </si>
  <si>
    <t>Telefon- u. Internetgeb.</t>
  </si>
  <si>
    <t>Aufgabe 3:</t>
  </si>
  <si>
    <t>MGK</t>
  </si>
  <si>
    <t>FGK Werkstätte 1</t>
  </si>
  <si>
    <t>Vw- u. VtGK</t>
  </si>
  <si>
    <t>Aufgabe 4:</t>
  </si>
  <si>
    <t>Stehleiter 2,0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</si>
</sst>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4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  <numFmt numFmtId="166" formatCode="_(* #,##0.00_);_(* \(#,##0.00\);_(* &quot;-&quot;??_);_(@_)"/>
    <numFmt numFmtId="167" formatCode="_-&quot;öS&quot;\ * #,##0.00_-;\-&quot;öS&quot;\ * #,##0.00_-;_-&quot;öS&quot;\ * &quot;-&quot;??_-;_-@_-"/>
    <numFmt numFmtId="168" formatCode="000"/>
    <numFmt numFmtId="169" formatCode="#,##0.0\ \ \ ;#,##0.0\ \ \ ;&quot;&quot;"/>
    <numFmt numFmtId="170" formatCode="_-* #,##0.0_-;\-* #,##0.0_-;_-* &quot;-&quot;??_-;_-@_-"/>
    <numFmt numFmtId="171" formatCode="_-* #,##0_-;\-* #,##0_-;_-* &quot;-&quot;??_-;_-@_-"/>
    <numFmt numFmtId="172" formatCode="#,##0.0"/>
    <numFmt numFmtId="173" formatCode="0.0%"/>
    <numFmt numFmtId="174" formatCode="0.0"/>
    <numFmt numFmtId="175" formatCode="#,##0\ &quot;h&quot;"/>
    <numFmt numFmtId="176" formatCode="#,##0.00_ ;\-#,##0.00\ "/>
    <numFmt numFmtId="177" formatCode="General\ &quot;Stk&quot;"/>
    <numFmt numFmtId="178" formatCode="General\ &quot;Stück&quot;"/>
    <numFmt numFmtId="179" formatCode="0\ &quot;Stunden&quot;"/>
    <numFmt numFmtId="180" formatCode="#,##0.00\ &quot;kg&quot;"/>
    <numFmt numFmtId="181" formatCode="0\ &quot;Stk.&quot;"/>
    <numFmt numFmtId="182" formatCode="0.00\ \l"/>
    <numFmt numFmtId="183" formatCode="#,##0.0_ ;\-#,##0.0\ "/>
    <numFmt numFmtId="184" formatCode="#,##0_ ;\-#,##0\ "/>
    <numFmt numFmtId="185" formatCode="#,##0\ &quot;Stück&quot;"/>
    <numFmt numFmtId="186" formatCode="0.0\ &quot;h&quot;"/>
    <numFmt numFmtId="187" formatCode="#,##0\ &quot;kg&quot;"/>
    <numFmt numFmtId="188" formatCode="0.00&quot;/h&quot;"/>
    <numFmt numFmtId="189" formatCode="0\ &quot;Minuten&quot;"/>
    <numFmt numFmtId="190" formatCode="&quot;€&quot;\ #,##0.00\ &quot;/h&quot;"/>
    <numFmt numFmtId="191" formatCode="&quot;€&quot;\ #,##0.00_ ;\-#,##0.00\ "/>
    <numFmt numFmtId="192" formatCode="&quot;€&quot;\ #,##0.00\ &quot;/Min.&quot;"/>
    <numFmt numFmtId="193" formatCode="#,##0.0\ &quot;min&quot;"/>
    <numFmt numFmtId="194" formatCode="#,##0\ &quot;Paar&quot;"/>
    <numFmt numFmtId="195" formatCode="0\ &quot;Tische&quot;"/>
    <numFmt numFmtId="196" formatCode="0%\ &quot;Lohnnebenkosten&quot;"/>
    <numFmt numFmtId="197" formatCode="#,##0.00\ &quot;l&quot;"/>
    <numFmt numFmtId="198" formatCode="0\ &quot;Stück&quot;"/>
    <numFmt numFmtId="199" formatCode="0\ &quot;Mh&quot;"/>
    <numFmt numFmtId="200" formatCode="0.00\ &quot;/h&quot;"/>
    <numFmt numFmtId="201" formatCode="0\ &quot;g&quot;"/>
    <numFmt numFmtId="202" formatCode="&quot;€&quot;\ #,##0.000&quot;/g&quot;"/>
    <numFmt numFmtId="203" formatCode="#,##0\ &quot;g&quot;"/>
    <numFmt numFmtId="204" formatCode="#,##0\ &quot;Minuten&quot;"/>
    <numFmt numFmtId="205" formatCode="_-&quot;€&quot;\ * #,##0.000_-;\-&quot;€&quot;\ * #,##0.000_-;_-&quot;€&quot;\ * &quot;-&quot;??_-;_-@_-"/>
    <numFmt numFmtId="206" formatCode="0.00\ &quot;pro h&quot;"/>
    <numFmt numFmtId="207" formatCode="#,##0\ &quot;Mh&quot;"/>
    <numFmt numFmtId="208" formatCode="&quot;€&quot;\ 0.00\ &quot;/h&quot;"/>
    <numFmt numFmtId="209" formatCode="#,##0\ &quot;min&quot;"/>
    <numFmt numFmtId="210" formatCode="0\ &quot;Sekunden&quot;"/>
    <numFmt numFmtId="211" formatCode="#,##0\ &quot;Sekunden&quot;"/>
    <numFmt numFmtId="212" formatCode="&quot;+&quot;;&quot;-&quot;"/>
    <numFmt numFmtId="213" formatCode="dd/mm/"/>
    <numFmt numFmtId="214" formatCode="#,##0.00_ ;[Red]\-#,##0.00\ "/>
    <numFmt numFmtId="215" formatCode="_-* #,##0.00\ _D_M_-;\-* #,##0.00\ _D_M_-;_-* &quot;-&quot;??\ _D_M_-;_-@_-"/>
    <numFmt numFmtId="216" formatCode="0.0\ &quot;Jahre&quot;"/>
    <numFmt numFmtId="217" formatCode="0\ &quot;Jahre&quot;"/>
    <numFmt numFmtId="218" formatCode="_-* #,##0.00_-;\-* #,##0.00_-;_-* &quot;&quot;??_-;_-@_-"/>
    <numFmt numFmtId="219" formatCode="#,##0\ &quot;Monate&quot;"/>
    <numFmt numFmtId="220" formatCode="#,##0\ &quot;min.&quot;"/>
    <numFmt numFmtId="221" formatCode="0%\ &quot;Lohnnebenk.&quot;"/>
    <numFmt numFmtId="222" formatCode="#,##0_ ;[Red]\-#,##0\ "/>
    <numFmt numFmtId="223" formatCode="_-[$€-2]\ * #,##0.00_-;\-[$€-2]\ * #,##0.00_-;_-[$€-2]\ * &quot;-&quot;??_-"/>
    <numFmt numFmtId="224" formatCode="#,##0.0\ &quot;€&quot;;\-#,##0.0\ &quot;€&quot;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6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Wingdings"/>
      <charset val="2"/>
    </font>
    <font>
      <sz val="11"/>
      <color theme="0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39200"/>
      <name val="Calibri"/>
      <family val="2"/>
      <scheme val="minor"/>
    </font>
    <font>
      <sz val="11"/>
      <color rgb="FFF39200"/>
      <name val="Calibri"/>
      <family val="2"/>
      <scheme val="minor"/>
    </font>
    <font>
      <b/>
      <sz val="14"/>
      <color rgb="FFF392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3399FF"/>
        <bgColor indexed="64"/>
      </patternFill>
    </fill>
    <fill>
      <patternFill patternType="solid">
        <fgColor rgb="FFFFCDE7"/>
        <bgColor indexed="64"/>
      </patternFill>
    </fill>
    <fill>
      <patternFill patternType="solid">
        <fgColor rgb="FFDBDDEF"/>
        <bgColor indexed="64"/>
      </patternFill>
    </fill>
    <fill>
      <patternFill patternType="solid">
        <fgColor rgb="FFFCE2E5"/>
        <bgColor indexed="64"/>
      </patternFill>
    </fill>
    <fill>
      <patternFill patternType="solid">
        <fgColor rgb="FFE2F4FD"/>
        <bgColor indexed="64"/>
      </patternFill>
    </fill>
    <fill>
      <patternFill patternType="solid">
        <fgColor rgb="FFED207B"/>
        <bgColor indexed="64"/>
      </patternFill>
    </fill>
    <fill>
      <patternFill patternType="solid">
        <fgColor rgb="FFFEB811"/>
        <bgColor indexed="64"/>
      </patternFill>
    </fill>
    <fill>
      <patternFill patternType="solid">
        <fgColor rgb="FF007DC5"/>
        <bgColor indexed="64"/>
      </patternFill>
    </fill>
    <fill>
      <patternFill patternType="solid">
        <fgColor rgb="FFF7B0C1"/>
        <bgColor indexed="64"/>
      </patternFill>
    </fill>
    <fill>
      <patternFill patternType="solid">
        <fgColor rgb="FFFFDFA3"/>
        <bgColor indexed="64"/>
      </patternFill>
    </fill>
    <fill>
      <patternFill patternType="solid">
        <fgColor rgb="FF94BCE5"/>
        <bgColor indexed="64"/>
      </patternFill>
    </fill>
    <fill>
      <patternFill patternType="solid">
        <fgColor rgb="FFFFC7CE"/>
      </patternFill>
    </fill>
    <fill>
      <patternFill patternType="solid">
        <fgColor rgb="FF787FBD"/>
        <bgColor indexed="64"/>
      </patternFill>
    </fill>
    <fill>
      <patternFill patternType="solid">
        <fgColor rgb="FFE4E3F3"/>
        <bgColor indexed="64"/>
      </patternFill>
    </fill>
    <fill>
      <patternFill patternType="solid">
        <fgColor rgb="FFC7361B"/>
        <bgColor indexed="64"/>
      </patternFill>
    </fill>
    <fill>
      <patternFill patternType="solid">
        <fgColor rgb="FFF5D4D0"/>
        <bgColor indexed="64"/>
      </patternFill>
    </fill>
    <fill>
      <patternFill patternType="solid">
        <fgColor rgb="FF85BE57"/>
        <bgColor indexed="64"/>
      </patternFill>
    </fill>
    <fill>
      <patternFill patternType="solid">
        <fgColor rgb="FFE8F2E1"/>
        <bgColor indexed="64"/>
      </patternFill>
    </fill>
    <fill>
      <patternFill patternType="solid">
        <fgColor rgb="FFFBBA00"/>
        <bgColor indexed="64"/>
      </patternFill>
    </fill>
    <fill>
      <patternFill patternType="solid">
        <fgColor rgb="FFFFF0D6"/>
        <bgColor indexed="64"/>
      </patternFill>
    </fill>
    <fill>
      <patternFill patternType="solid">
        <fgColor rgb="FF00A7E7"/>
        <bgColor indexed="64"/>
      </patternFill>
    </fill>
    <fill>
      <patternFill patternType="solid">
        <fgColor rgb="FF0075BF"/>
        <bgColor indexed="64"/>
      </patternFill>
    </fill>
    <fill>
      <patternFill patternType="solid">
        <fgColor rgb="FF83D0F5"/>
        <bgColor indexed="64"/>
      </patternFill>
    </fill>
    <fill>
      <patternFill patternType="solid">
        <fgColor rgb="FFF9D2E3"/>
        <bgColor indexed="64"/>
      </patternFill>
    </fill>
    <fill>
      <patternFill patternType="solid">
        <fgColor rgb="FFFCE6EB"/>
        <bgColor indexed="64"/>
      </patternFill>
    </fill>
    <fill>
      <patternFill patternType="solid">
        <fgColor rgb="FFF39200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rgb="FFD0E8DC"/>
        <bgColor indexed="64"/>
      </patternFill>
    </fill>
    <fill>
      <patternFill patternType="solid">
        <fgColor rgb="FF00964F"/>
        <bgColor indexed="64"/>
      </patternFill>
    </fill>
    <fill>
      <patternFill patternType="solid">
        <fgColor rgb="FF00663A"/>
        <bgColor indexed="64"/>
      </patternFill>
    </fill>
    <fill>
      <patternFill patternType="solid">
        <fgColor rgb="FF3B4395"/>
        <bgColor indexed="64"/>
      </patternFill>
    </fill>
    <fill>
      <patternFill patternType="solid">
        <fgColor rgb="FF2B2171"/>
        <bgColor indexed="64"/>
      </patternFill>
    </fill>
    <fill>
      <patternFill patternType="solid">
        <fgColor rgb="FFE9500E"/>
        <bgColor indexed="64"/>
      </patternFill>
    </fill>
    <fill>
      <patternFill patternType="solid">
        <fgColor rgb="FFF07E26"/>
        <bgColor indexed="64"/>
      </patternFill>
    </fill>
    <fill>
      <patternFill patternType="solid">
        <fgColor rgb="FFE71D72"/>
        <bgColor indexed="64"/>
      </patternFill>
    </fill>
    <fill>
      <patternFill patternType="solid">
        <fgColor rgb="FFB81A5D"/>
        <bgColor indexed="64"/>
      </patternFill>
    </fill>
    <fill>
      <patternFill patternType="solid">
        <fgColor rgb="FFEF7A97"/>
        <bgColor indexed="64"/>
      </patternFill>
    </fill>
    <fill>
      <patternFill patternType="solid">
        <fgColor rgb="FFEAF6FE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DECE4"/>
        <bgColor indexed="64"/>
      </patternFill>
    </fill>
    <fill>
      <patternFill patternType="solid">
        <fgColor rgb="FFE6F3ED"/>
        <bgColor indexed="64"/>
      </patternFill>
    </fill>
    <fill>
      <patternFill patternType="solid">
        <fgColor rgb="FFF3B4A7"/>
        <bgColor indexed="64"/>
      </patternFill>
    </fill>
    <fill>
      <patternFill patternType="solid">
        <fgColor rgb="FFB9EBFF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double">
        <color auto="1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86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15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2" borderId="0" applyBorder="0">
      <protection locked="0"/>
    </xf>
    <xf numFmtId="4" fontId="6" fillId="3" borderId="0" applyBorder="0"/>
    <xf numFmtId="0" fontId="39" fillId="3" borderId="0" applyProtection="0">
      <alignment horizontal="left"/>
      <protection hidden="1"/>
    </xf>
    <xf numFmtId="0" fontId="6" fillId="0" borderId="0"/>
    <xf numFmtId="43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24" borderId="0">
      <alignment horizontal="center" vertical="center"/>
    </xf>
    <xf numFmtId="0" fontId="1" fillId="25" borderId="0"/>
    <xf numFmtId="0" fontId="12" fillId="26" borderId="0">
      <alignment horizontal="center" vertical="center"/>
    </xf>
    <xf numFmtId="0" fontId="1" fillId="27" borderId="0"/>
    <xf numFmtId="0" fontId="12" fillId="28" borderId="0">
      <alignment horizontal="center" vertical="center"/>
    </xf>
    <xf numFmtId="0" fontId="1" fillId="29" borderId="0"/>
    <xf numFmtId="49" fontId="12" fillId="30" borderId="0">
      <alignment horizontal="center" vertical="center"/>
    </xf>
    <xf numFmtId="0" fontId="1" fillId="31" borderId="0"/>
    <xf numFmtId="0" fontId="6" fillId="2" borderId="0" applyBorder="0">
      <protection locked="0"/>
    </xf>
    <xf numFmtId="222" fontId="6" fillId="2" borderId="5" applyBorder="0">
      <alignment horizontal="center"/>
      <protection locked="0"/>
    </xf>
    <xf numFmtId="49" fontId="37" fillId="32" borderId="0">
      <alignment horizontal="center" vertical="center"/>
    </xf>
    <xf numFmtId="49" fontId="37" fillId="33" borderId="0">
      <alignment horizontal="center" vertical="center"/>
    </xf>
    <xf numFmtId="49" fontId="37" fillId="34" borderId="0">
      <alignment horizontal="center" vertical="center"/>
    </xf>
    <xf numFmtId="21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35" borderId="0"/>
    <xf numFmtId="0" fontId="10" fillId="36" borderId="0"/>
    <xf numFmtId="4" fontId="6" fillId="3" borderId="0" applyBorder="0"/>
    <xf numFmtId="49" fontId="37" fillId="37" borderId="0">
      <alignment horizontal="center" vertical="center"/>
    </xf>
    <xf numFmtId="49" fontId="37" fillId="38" borderId="0">
      <alignment horizontal="center" vertical="center"/>
    </xf>
    <xf numFmtId="0" fontId="10" fillId="39" borderId="0"/>
    <xf numFmtId="0" fontId="10" fillId="25" borderId="0"/>
    <xf numFmtId="0" fontId="37" fillId="40" borderId="0">
      <alignment horizontal="center" vertical="center"/>
    </xf>
    <xf numFmtId="0" fontId="37" fillId="41" borderId="0">
      <alignment horizontal="center" vertical="center"/>
    </xf>
    <xf numFmtId="173" fontId="9" fillId="3" borderId="0" applyBorder="0">
      <alignment horizontal="center" vertical="center"/>
    </xf>
    <xf numFmtId="173" fontId="9" fillId="3" borderId="0">
      <alignment horizontal="center" vertical="center"/>
    </xf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7" fillId="42" borderId="0">
      <alignment horizontal="center" vertical="center"/>
    </xf>
    <xf numFmtId="0" fontId="37" fillId="43" borderId="0">
      <alignment horizontal="center" vertical="center"/>
    </xf>
    <xf numFmtId="0" fontId="37" fillId="44" borderId="0">
      <alignment horizontal="center" vertical="center"/>
    </xf>
    <xf numFmtId="0" fontId="37" fillId="26" borderId="0">
      <alignment horizontal="center" vertical="center"/>
    </xf>
    <xf numFmtId="0" fontId="37" fillId="45" borderId="0">
      <alignment horizontal="center" vertical="center"/>
    </xf>
    <xf numFmtId="9" fontId="1" fillId="0" borderId="0" applyFont="0" applyFill="0" applyBorder="0" applyAlignment="0" applyProtection="0"/>
    <xf numFmtId="0" fontId="37" fillId="46" borderId="0">
      <alignment horizontal="center" vertical="center"/>
    </xf>
    <xf numFmtId="0" fontId="37" fillId="47" borderId="0">
      <alignment horizontal="center" vertical="center"/>
    </xf>
    <xf numFmtId="0" fontId="37" fillId="48" borderId="0">
      <alignment horizontal="center" vertical="center"/>
    </xf>
    <xf numFmtId="0" fontId="36" fillId="23" borderId="0" applyNumberFormat="0" applyBorder="0" applyAlignment="0" applyProtection="0"/>
    <xf numFmtId="0" fontId="6" fillId="0" borderId="0"/>
    <xf numFmtId="0" fontId="38" fillId="0" borderId="0" applyNumberFormat="0" applyBorder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0" fillId="49" borderId="0"/>
    <xf numFmtId="0" fontId="2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24">
    <xf numFmtId="0" fontId="0" fillId="0" borderId="0" xfId="0"/>
    <xf numFmtId="43" fontId="0" fillId="0" borderId="0" xfId="1" applyFont="1"/>
    <xf numFmtId="49" fontId="0" fillId="0" borderId="0" xfId="1" applyNumberFormat="1" applyFont="1"/>
    <xf numFmtId="9" fontId="0" fillId="0" borderId="0" xfId="1" applyNumberFormat="1" applyFont="1"/>
    <xf numFmtId="10" fontId="0" fillId="0" borderId="0" xfId="1" applyNumberFormat="1" applyFont="1"/>
    <xf numFmtId="43" fontId="4" fillId="0" borderId="0" xfId="1" applyFont="1"/>
    <xf numFmtId="43" fontId="0" fillId="0" borderId="0" xfId="1" applyFont="1" applyAlignment="1">
      <alignment horizontal="right"/>
    </xf>
    <xf numFmtId="164" fontId="0" fillId="0" borderId="0" xfId="2" applyFont="1"/>
    <xf numFmtId="43" fontId="4" fillId="0" borderId="0" xfId="1" applyFont="1" applyFill="1"/>
    <xf numFmtId="164" fontId="4" fillId="0" borderId="0" xfId="2" applyFont="1"/>
    <xf numFmtId="164" fontId="0" fillId="0" borderId="0" xfId="0" applyNumberFormat="1"/>
    <xf numFmtId="9" fontId="0" fillId="0" borderId="0" xfId="15" applyFont="1"/>
    <xf numFmtId="43" fontId="0" fillId="0" borderId="0" xfId="0" applyNumberFormat="1"/>
    <xf numFmtId="43" fontId="0" fillId="0" borderId="0" xfId="16" applyFont="1"/>
    <xf numFmtId="43" fontId="4" fillId="0" borderId="0" xfId="0" applyNumberFormat="1" applyFont="1"/>
    <xf numFmtId="0" fontId="0" fillId="0" borderId="0" xfId="1" applyNumberFormat="1" applyFont="1"/>
    <xf numFmtId="0" fontId="4" fillId="0" borderId="0" xfId="0" applyFont="1"/>
    <xf numFmtId="173" fontId="4" fillId="0" borderId="0" xfId="15" applyNumberFormat="1" applyFont="1"/>
    <xf numFmtId="173" fontId="0" fillId="0" borderId="0" xfId="0" applyNumberFormat="1"/>
    <xf numFmtId="173" fontId="0" fillId="0" borderId="0" xfId="1" applyNumberFormat="1" applyFont="1"/>
    <xf numFmtId="10" fontId="0" fillId="0" borderId="0" xfId="0" applyNumberFormat="1"/>
    <xf numFmtId="0" fontId="0" fillId="0" borderId="0" xfId="0" applyFill="1"/>
    <xf numFmtId="43" fontId="0" fillId="0" borderId="0" xfId="1" applyFont="1" applyFill="1"/>
    <xf numFmtId="173" fontId="0" fillId="0" borderId="0" xfId="15" applyNumberFormat="1" applyFont="1"/>
    <xf numFmtId="43" fontId="0" fillId="0" borderId="0" xfId="1" applyFont="1" applyBorder="1"/>
    <xf numFmtId="43" fontId="0" fillId="0" borderId="4" xfId="1" applyFont="1" applyBorder="1"/>
    <xf numFmtId="165" fontId="0" fillId="0" borderId="0" xfId="0" applyNumberFormat="1"/>
    <xf numFmtId="177" fontId="0" fillId="0" borderId="0" xfId="1" applyNumberFormat="1" applyFont="1"/>
    <xf numFmtId="43" fontId="8" fillId="0" borderId="0" xfId="1" applyFont="1"/>
    <xf numFmtId="43" fontId="0" fillId="0" borderId="0" xfId="1" applyFont="1" applyBorder="1" applyAlignment="1">
      <alignment horizontal="center"/>
    </xf>
    <xf numFmtId="179" fontId="0" fillId="0" borderId="0" xfId="1" applyNumberFormat="1" applyFont="1"/>
    <xf numFmtId="0" fontId="0" fillId="0" borderId="0" xfId="0" applyFont="1"/>
    <xf numFmtId="43" fontId="0" fillId="0" borderId="7" xfId="1" applyFont="1" applyBorder="1"/>
    <xf numFmtId="0" fontId="0" fillId="0" borderId="0" xfId="0" applyAlignment="1">
      <alignment vertical="center"/>
    </xf>
    <xf numFmtId="0" fontId="4" fillId="0" borderId="0" xfId="0" applyFont="1" applyBorder="1" applyAlignment="1"/>
    <xf numFmtId="180" fontId="0" fillId="0" borderId="0" xfId="1" applyNumberFormat="1" applyFont="1"/>
    <xf numFmtId="164" fontId="0" fillId="0" borderId="0" xfId="1" applyNumberFormat="1" applyFont="1"/>
    <xf numFmtId="164" fontId="4" fillId="0" borderId="0" xfId="1" applyNumberFormat="1" applyFont="1" applyFill="1"/>
    <xf numFmtId="164" fontId="4" fillId="0" borderId="0" xfId="1" applyNumberFormat="1" applyFont="1"/>
    <xf numFmtId="43" fontId="4" fillId="0" borderId="0" xfId="16" applyFont="1"/>
    <xf numFmtId="0" fontId="8" fillId="0" borderId="0" xfId="0" applyFont="1"/>
    <xf numFmtId="0" fontId="15" fillId="0" borderId="0" xfId="17" applyFont="1"/>
    <xf numFmtId="170" fontId="15" fillId="0" borderId="0" xfId="1" applyNumberFormat="1" applyFont="1"/>
    <xf numFmtId="0" fontId="16" fillId="0" borderId="0" xfId="17" applyFont="1" applyFill="1" applyBorder="1"/>
    <xf numFmtId="0" fontId="16" fillId="0" borderId="0" xfId="17" applyFont="1"/>
    <xf numFmtId="20" fontId="16" fillId="0" borderId="0" xfId="17" quotePrefix="1" applyNumberFormat="1" applyFont="1"/>
    <xf numFmtId="0" fontId="15" fillId="0" borderId="0" xfId="17" applyFont="1" applyAlignment="1">
      <alignment horizontal="center"/>
    </xf>
    <xf numFmtId="0" fontId="17" fillId="0" borderId="0" xfId="17" applyFont="1"/>
    <xf numFmtId="185" fontId="0" fillId="0" borderId="0" xfId="1" applyNumberFormat="1" applyFont="1"/>
    <xf numFmtId="185" fontId="4" fillId="0" borderId="0" xfId="1" applyNumberFormat="1" applyFont="1"/>
    <xf numFmtId="187" fontId="0" fillId="0" borderId="0" xfId="1" applyNumberFormat="1" applyFont="1"/>
    <xf numFmtId="9" fontId="8" fillId="0" borderId="0" xfId="0" applyNumberFormat="1" applyFont="1"/>
    <xf numFmtId="0" fontId="13" fillId="0" borderId="0" xfId="0" applyFont="1"/>
    <xf numFmtId="0" fontId="8" fillId="0" borderId="0" xfId="0" applyFont="1" applyAlignment="1">
      <alignment horizontal="center"/>
    </xf>
    <xf numFmtId="9" fontId="4" fillId="0" borderId="0" xfId="15" applyFont="1"/>
    <xf numFmtId="181" fontId="4" fillId="0" borderId="0" xfId="1" applyNumberFormat="1" applyFont="1"/>
    <xf numFmtId="173" fontId="0" fillId="0" borderId="0" xfId="0" applyNumberFormat="1" applyFont="1"/>
    <xf numFmtId="0" fontId="0" fillId="0" borderId="0" xfId="0" applyFont="1" applyFill="1"/>
    <xf numFmtId="173" fontId="4" fillId="0" borderId="0" xfId="0" applyNumberFormat="1" applyFont="1"/>
    <xf numFmtId="0" fontId="4" fillId="0" borderId="0" xfId="0" applyFont="1" applyFill="1"/>
    <xf numFmtId="176" fontId="0" fillId="0" borderId="0" xfId="1" applyNumberFormat="1" applyFont="1" applyAlignment="1">
      <alignment horizontal="center"/>
    </xf>
    <xf numFmtId="178" fontId="0" fillId="0" borderId="0" xfId="1" applyNumberFormat="1" applyFont="1"/>
    <xf numFmtId="185" fontId="0" fillId="0" borderId="0" xfId="1" applyNumberFormat="1" applyFont="1" applyFill="1" applyBorder="1"/>
    <xf numFmtId="43" fontId="0" fillId="0" borderId="0" xfId="1" applyFont="1" applyAlignment="1"/>
    <xf numFmtId="43" fontId="4" fillId="0" borderId="0" xfId="16" applyFont="1" applyAlignment="1">
      <alignment horizontal="left"/>
    </xf>
    <xf numFmtId="164" fontId="0" fillId="0" borderId="0" xfId="2" applyFont="1" applyFill="1"/>
    <xf numFmtId="190" fontId="0" fillId="0" borderId="0" xfId="2" applyNumberFormat="1" applyFont="1"/>
    <xf numFmtId="0" fontId="18" fillId="0" borderId="0" xfId="17" applyFont="1"/>
    <xf numFmtId="43" fontId="17" fillId="0" borderId="0" xfId="1" applyFont="1"/>
    <xf numFmtId="164" fontId="0" fillId="0" borderId="0" xfId="1" applyNumberFormat="1" applyFont="1" applyBorder="1"/>
    <xf numFmtId="164" fontId="4" fillId="0" borderId="0" xfId="1" applyNumberFormat="1" applyFont="1" applyBorder="1"/>
    <xf numFmtId="185" fontId="0" fillId="0" borderId="0" xfId="1" applyNumberFormat="1" applyFont="1" applyFill="1"/>
    <xf numFmtId="191" fontId="0" fillId="0" borderId="0" xfId="1" applyNumberFormat="1" applyFont="1"/>
    <xf numFmtId="176" fontId="4" fillId="0" borderId="0" xfId="1" applyNumberFormat="1" applyFont="1" applyFill="1" applyAlignment="1">
      <alignment horizontal="center"/>
    </xf>
    <xf numFmtId="189" fontId="0" fillId="0" borderId="0" xfId="1" applyNumberFormat="1" applyFont="1" applyFill="1"/>
    <xf numFmtId="185" fontId="4" fillId="0" borderId="0" xfId="1" applyNumberFormat="1" applyFont="1" applyFill="1"/>
    <xf numFmtId="196" fontId="0" fillId="0" borderId="0" xfId="1" applyNumberFormat="1" applyFont="1"/>
    <xf numFmtId="175" fontId="0" fillId="0" borderId="0" xfId="1" applyNumberFormat="1" applyFont="1"/>
    <xf numFmtId="0" fontId="0" fillId="0" borderId="0" xfId="0" applyBorder="1"/>
    <xf numFmtId="176" fontId="0" fillId="0" borderId="0" xfId="1" applyNumberFormat="1" applyFont="1" applyFill="1" applyAlignment="1">
      <alignment horizontal="center"/>
    </xf>
    <xf numFmtId="185" fontId="0" fillId="0" borderId="0" xfId="1" applyNumberFormat="1" applyFont="1" applyFill="1" applyAlignment="1">
      <alignment horizontal="center"/>
    </xf>
    <xf numFmtId="43" fontId="0" fillId="0" borderId="0" xfId="1" applyFont="1" applyAlignment="1">
      <alignment horizontal="left"/>
    </xf>
    <xf numFmtId="0" fontId="16" fillId="0" borderId="0" xfId="17" applyFont="1" applyAlignment="1">
      <alignment vertical="center"/>
    </xf>
    <xf numFmtId="0" fontId="15" fillId="0" borderId="0" xfId="17" applyFont="1" applyAlignment="1">
      <alignment vertical="center"/>
    </xf>
    <xf numFmtId="170" fontId="17" fillId="0" borderId="0" xfId="1" applyNumberFormat="1" applyFont="1"/>
    <xf numFmtId="0" fontId="17" fillId="0" borderId="0" xfId="17" applyFont="1" applyFill="1" applyBorder="1"/>
    <xf numFmtId="0" fontId="17" fillId="0" borderId="0" xfId="17" applyFont="1" applyAlignment="1">
      <alignment vertical="center"/>
    </xf>
    <xf numFmtId="43" fontId="8" fillId="0" borderId="6" xfId="1" applyFont="1" applyFill="1" applyBorder="1" applyAlignment="1" applyProtection="1">
      <alignment horizontal="right" vertical="center"/>
      <protection locked="0"/>
    </xf>
    <xf numFmtId="43" fontId="0" fillId="0" borderId="0" xfId="1" applyFont="1" applyFill="1" applyAlignment="1">
      <alignment horizontal="center"/>
    </xf>
    <xf numFmtId="172" fontId="17" fillId="0" borderId="0" xfId="17" applyNumberFormat="1" applyFont="1"/>
    <xf numFmtId="0" fontId="17" fillId="0" borderId="0" xfId="17" applyFont="1" applyAlignment="1">
      <alignment horizontal="center"/>
    </xf>
    <xf numFmtId="20" fontId="17" fillId="0" borderId="0" xfId="17" quotePrefix="1" applyNumberFormat="1" applyFont="1" applyAlignment="1">
      <alignment vertical="center"/>
    </xf>
    <xf numFmtId="0" fontId="17" fillId="0" borderId="0" xfId="17" applyFont="1" applyAlignment="1">
      <alignment horizontal="right"/>
    </xf>
    <xf numFmtId="174" fontId="17" fillId="0" borderId="0" xfId="17" applyNumberFormat="1" applyFont="1" applyAlignment="1">
      <alignment horizontal="center"/>
    </xf>
    <xf numFmtId="174" fontId="17" fillId="0" borderId="0" xfId="17" applyNumberFormat="1" applyFont="1" applyBorder="1" applyAlignment="1">
      <alignment horizontal="center"/>
    </xf>
    <xf numFmtId="43" fontId="0" fillId="0" borderId="8" xfId="1" applyFont="1" applyBorder="1"/>
    <xf numFmtId="170" fontId="0" fillId="0" borderId="0" xfId="0" applyNumberFormat="1" applyFont="1"/>
    <xf numFmtId="176" fontId="0" fillId="0" borderId="0" xfId="0" applyNumberFormat="1" applyAlignment="1">
      <alignment horizontal="center"/>
    </xf>
    <xf numFmtId="185" fontId="0" fillId="0" borderId="0" xfId="0" applyNumberFormat="1" applyAlignment="1"/>
    <xf numFmtId="44" fontId="0" fillId="0" borderId="0" xfId="0" applyNumberFormat="1"/>
    <xf numFmtId="0" fontId="4" fillId="0" borderId="0" xfId="0" applyFont="1" applyBorder="1"/>
    <xf numFmtId="43" fontId="0" fillId="0" borderId="0" xfId="1" applyFont="1" applyAlignment="1">
      <alignment vertical="center"/>
    </xf>
    <xf numFmtId="164" fontId="4" fillId="6" borderId="0" xfId="2" applyFont="1" applyFill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2" applyFont="1" applyBorder="1"/>
    <xf numFmtId="43" fontId="0" fillId="0" borderId="0" xfId="1" applyFont="1" applyFill="1" applyAlignment="1">
      <alignment horizontal="right"/>
    </xf>
    <xf numFmtId="0" fontId="0" fillId="0" borderId="0" xfId="0" quotePrefix="1"/>
    <xf numFmtId="43" fontId="0" fillId="0" borderId="0" xfId="1" applyFont="1" applyFill="1" applyBorder="1"/>
    <xf numFmtId="0" fontId="18" fillId="0" borderId="0" xfId="17" applyFont="1" applyAlignment="1">
      <alignment horizontal="center"/>
    </xf>
    <xf numFmtId="0" fontId="18" fillId="0" borderId="0" xfId="17" applyFont="1" applyAlignment="1">
      <alignment horizontal="left"/>
    </xf>
    <xf numFmtId="0" fontId="0" fillId="0" borderId="0" xfId="0" applyFont="1" applyBorder="1"/>
    <xf numFmtId="194" fontId="0" fillId="0" borderId="0" xfId="0" applyNumberFormat="1"/>
    <xf numFmtId="164" fontId="0" fillId="0" borderId="0" xfId="0" applyNumberFormat="1" applyFont="1" applyBorder="1"/>
    <xf numFmtId="0" fontId="0" fillId="0" borderId="7" xfId="0" applyFont="1" applyBorder="1"/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214" fontId="8" fillId="0" borderId="0" xfId="24" applyNumberFormat="1" applyFont="1" applyFill="1" applyBorder="1" applyAlignment="1" applyProtection="1">
      <alignment horizontal="center"/>
      <protection hidden="1"/>
    </xf>
    <xf numFmtId="214" fontId="8" fillId="0" borderId="0" xfId="24" applyNumberFormat="1" applyFont="1" applyFill="1" applyBorder="1" applyAlignment="1" applyProtection="1">
      <alignment horizontal="right" vertical="top"/>
      <protection hidden="1"/>
    </xf>
    <xf numFmtId="214" fontId="8" fillId="0" borderId="0" xfId="24" applyNumberFormat="1" applyFont="1" applyFill="1" applyBorder="1" applyAlignment="1" applyProtection="1">
      <alignment vertical="top"/>
      <protection hidden="1"/>
    </xf>
    <xf numFmtId="214" fontId="8" fillId="0" borderId="0" xfId="24" applyNumberFormat="1" applyFont="1" applyFill="1" applyBorder="1" applyProtection="1">
      <protection hidden="1"/>
    </xf>
    <xf numFmtId="214" fontId="8" fillId="0" borderId="0" xfId="24" applyNumberFormat="1" applyFont="1" applyFill="1" applyBorder="1" applyAlignment="1" applyProtection="1">
      <alignment horizontal="right" vertical="center"/>
      <protection hidden="1"/>
    </xf>
    <xf numFmtId="49" fontId="0" fillId="0" borderId="0" xfId="0" applyNumberFormat="1" applyFont="1" applyFill="1" applyBorder="1" applyProtection="1">
      <protection hidden="1"/>
    </xf>
    <xf numFmtId="49" fontId="8" fillId="0" borderId="0" xfId="0" applyNumberFormat="1" applyFont="1" applyFill="1" applyBorder="1" applyProtection="1">
      <protection hidden="1"/>
    </xf>
    <xf numFmtId="0" fontId="4" fillId="0" borderId="0" xfId="0" applyFont="1" applyAlignment="1">
      <alignment horizontal="left" vertical="center"/>
    </xf>
    <xf numFmtId="4" fontId="0" fillId="0" borderId="0" xfId="0" applyNumberFormat="1"/>
    <xf numFmtId="0" fontId="3" fillId="0" borderId="0" xfId="0" applyFont="1"/>
    <xf numFmtId="0" fontId="3" fillId="0" borderId="0" xfId="0" quotePrefix="1" applyFont="1"/>
    <xf numFmtId="43" fontId="0" fillId="0" borderId="0" xfId="1" applyFont="1" applyBorder="1" applyAlignment="1">
      <alignment horizontal="right" vertical="center"/>
    </xf>
    <xf numFmtId="0" fontId="0" fillId="0" borderId="0" xfId="0" quotePrefix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0" fillId="0" borderId="0" xfId="1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1" applyNumberFormat="1" applyFont="1" applyBorder="1"/>
    <xf numFmtId="49" fontId="0" fillId="0" borderId="0" xfId="1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Fill="1" applyBorder="1" applyProtection="1">
      <protection hidden="1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/>
    <xf numFmtId="214" fontId="8" fillId="0" borderId="0" xfId="24" applyNumberFormat="1" applyFont="1" applyFill="1" applyBorder="1" applyAlignment="1" applyProtection="1">
      <alignment horizontal="center" vertical="center"/>
      <protection locked="0"/>
    </xf>
    <xf numFmtId="214" fontId="8" fillId="0" borderId="0" xfId="24" applyNumberFormat="1" applyFont="1" applyFill="1" applyBorder="1" applyAlignment="1" applyProtection="1">
      <alignment horizontal="center" vertical="top"/>
      <protection hidden="1"/>
    </xf>
    <xf numFmtId="214" fontId="8" fillId="0" borderId="0" xfId="24" applyNumberFormat="1" applyFont="1" applyFill="1" applyBorder="1" applyAlignment="1" applyProtection="1">
      <alignment horizontal="center" vertical="center"/>
      <protection hidden="1"/>
    </xf>
    <xf numFmtId="43" fontId="4" fillId="0" borderId="0" xfId="0" applyNumberFormat="1" applyFont="1" applyBorder="1"/>
    <xf numFmtId="49" fontId="0" fillId="0" borderId="3" xfId="0" applyNumberFormat="1" applyFont="1" applyFill="1" applyBorder="1" applyProtection="1">
      <protection hidden="1"/>
    </xf>
    <xf numFmtId="0" fontId="6" fillId="0" borderId="0" xfId="8" applyProtection="1">
      <protection hidden="1"/>
    </xf>
    <xf numFmtId="0" fontId="6" fillId="7" borderId="0" xfId="8" applyFill="1" applyProtection="1">
      <protection hidden="1"/>
    </xf>
    <xf numFmtId="0" fontId="6" fillId="0" borderId="0" xfId="25" applyProtection="1">
      <protection hidden="1"/>
    </xf>
    <xf numFmtId="4" fontId="6" fillId="0" borderId="0" xfId="8" applyNumberFormat="1" applyProtection="1">
      <protection hidden="1"/>
    </xf>
    <xf numFmtId="49" fontId="0" fillId="0" borderId="0" xfId="0" applyNumberFormat="1"/>
    <xf numFmtId="43" fontId="0" fillId="0" borderId="10" xfId="1" applyFont="1" applyBorder="1"/>
    <xf numFmtId="43" fontId="0" fillId="0" borderId="15" xfId="1" applyFont="1" applyBorder="1"/>
    <xf numFmtId="0" fontId="0" fillId="0" borderId="7" xfId="0" applyBorder="1"/>
    <xf numFmtId="0" fontId="0" fillId="0" borderId="4" xfId="0" applyBorder="1"/>
    <xf numFmtId="14" fontId="0" fillId="0" borderId="0" xfId="0" applyNumberFormat="1"/>
    <xf numFmtId="9" fontId="4" fillId="0" borderId="0" xfId="0" applyNumberFormat="1" applyFont="1"/>
    <xf numFmtId="0" fontId="20" fillId="0" borderId="0" xfId="0" applyFont="1"/>
    <xf numFmtId="0" fontId="8" fillId="0" borderId="0" xfId="0" applyFont="1" applyAlignment="1">
      <alignment horizontal="right"/>
    </xf>
    <xf numFmtId="43" fontId="4" fillId="0" borderId="0" xfId="0" applyNumberFormat="1" applyFont="1" applyAlignment="1">
      <alignment horizontal="center"/>
    </xf>
    <xf numFmtId="0" fontId="5" fillId="12" borderId="0" xfId="0" applyFont="1" applyFill="1"/>
    <xf numFmtId="49" fontId="5" fillId="12" borderId="0" xfId="0" applyNumberFormat="1" applyFont="1" applyFill="1"/>
    <xf numFmtId="49" fontId="5" fillId="12" borderId="0" xfId="16" applyNumberFormat="1" applyFont="1" applyFill="1"/>
    <xf numFmtId="49" fontId="0" fillId="0" borderId="0" xfId="16" applyNumberFormat="1" applyFont="1"/>
    <xf numFmtId="49" fontId="5" fillId="12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8" fillId="0" borderId="0" xfId="9" applyFon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164" fontId="4" fillId="0" borderId="0" xfId="2" applyFont="1" applyBorder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24" fillId="0" borderId="0" xfId="0" applyFont="1"/>
    <xf numFmtId="0" fontId="23" fillId="0" borderId="0" xfId="0" applyFont="1"/>
    <xf numFmtId="0" fontId="23" fillId="0" borderId="0" xfId="0" applyFont="1" applyFill="1"/>
    <xf numFmtId="0" fontId="23" fillId="0" borderId="0" xfId="0" applyFont="1" applyFill="1" applyBorder="1"/>
    <xf numFmtId="49" fontId="26" fillId="0" borderId="0" xfId="0" applyNumberFormat="1" applyFont="1" applyFill="1" applyBorder="1" applyProtection="1">
      <protection hidden="1"/>
    </xf>
    <xf numFmtId="49" fontId="23" fillId="0" borderId="0" xfId="0" applyNumberFormat="1" applyFont="1" applyFill="1" applyBorder="1" applyProtection="1">
      <protection hidden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165" fontId="23" fillId="0" borderId="0" xfId="0" applyNumberFormat="1" applyFont="1"/>
    <xf numFmtId="0" fontId="23" fillId="0" borderId="0" xfId="0" applyFont="1" applyAlignment="1">
      <alignment horizontal="center"/>
    </xf>
    <xf numFmtId="0" fontId="23" fillId="0" borderId="0" xfId="0" quotePrefix="1" applyFont="1" applyFill="1" applyBorder="1"/>
    <xf numFmtId="0" fontId="23" fillId="0" borderId="8" xfId="0" quotePrefix="1" applyFont="1" applyBorder="1"/>
    <xf numFmtId="0" fontId="24" fillId="0" borderId="0" xfId="0" applyFont="1" applyFill="1" applyBorder="1"/>
    <xf numFmtId="212" fontId="0" fillId="0" borderId="0" xfId="0" applyNumberFormat="1" applyFont="1" applyFill="1" applyBorder="1" applyAlignment="1" applyProtection="1">
      <alignment horizontal="right"/>
      <protection hidden="1"/>
    </xf>
    <xf numFmtId="43" fontId="26" fillId="0" borderId="0" xfId="16" applyFont="1"/>
    <xf numFmtId="0" fontId="26" fillId="0" borderId="0" xfId="28" applyFont="1"/>
    <xf numFmtId="43" fontId="26" fillId="0" borderId="0" xfId="16" applyFont="1" applyBorder="1"/>
    <xf numFmtId="165" fontId="26" fillId="0" borderId="0" xfId="28" applyNumberFormat="1" applyFont="1"/>
    <xf numFmtId="164" fontId="8" fillId="0" borderId="0" xfId="2" applyFont="1"/>
    <xf numFmtId="0" fontId="4" fillId="0" borderId="0" xfId="1" applyNumberFormat="1" applyFont="1"/>
    <xf numFmtId="0" fontId="0" fillId="0" borderId="0" xfId="1" applyNumberFormat="1" applyFont="1" applyFill="1"/>
    <xf numFmtId="0" fontId="4" fillId="0" borderId="0" xfId="1" applyNumberFormat="1" applyFont="1" applyFill="1"/>
    <xf numFmtId="0" fontId="0" fillId="0" borderId="0" xfId="0" applyNumberFormat="1"/>
    <xf numFmtId="0" fontId="4" fillId="0" borderId="0" xfId="0" applyNumberFormat="1" applyFont="1"/>
    <xf numFmtId="0" fontId="0" fillId="0" borderId="0" xfId="1" quotePrefix="1" applyNumberFormat="1" applyFont="1"/>
    <xf numFmtId="0" fontId="17" fillId="0" borderId="0" xfId="17" applyNumberFormat="1" applyFont="1"/>
    <xf numFmtId="0" fontId="0" fillId="0" borderId="0" xfId="1" applyNumberFormat="1" applyFont="1" applyAlignment="1">
      <alignment horizontal="right"/>
    </xf>
    <xf numFmtId="0" fontId="0" fillId="0" borderId="0" xfId="0" applyNumberFormat="1" applyFont="1" applyAlignment="1">
      <alignment horizontal="right" vertical="center"/>
    </xf>
    <xf numFmtId="0" fontId="0" fillId="0" borderId="0" xfId="0" applyNumberFormat="1" applyFont="1"/>
    <xf numFmtId="0" fontId="8" fillId="0" borderId="0" xfId="1" applyNumberFormat="1" applyFont="1"/>
    <xf numFmtId="0" fontId="13" fillId="0" borderId="0" xfId="1" applyNumberFormat="1" applyFont="1"/>
    <xf numFmtId="0" fontId="0" fillId="0" borderId="0" xfId="0" applyNumberFormat="1" applyFont="1" applyFill="1"/>
    <xf numFmtId="0" fontId="8" fillId="0" borderId="0" xfId="1" applyNumberFormat="1" applyFont="1" applyFill="1"/>
    <xf numFmtId="0" fontId="13" fillId="0" borderId="0" xfId="1" applyNumberFormat="1" applyFont="1" applyFill="1"/>
    <xf numFmtId="43" fontId="4" fillId="0" borderId="0" xfId="1" applyFont="1" applyAlignment="1">
      <alignment horizontal="center" vertical="center" wrapText="1"/>
    </xf>
    <xf numFmtId="43" fontId="0" fillId="0" borderId="0" xfId="16" applyFont="1" applyAlignment="1">
      <alignment horizontal="center"/>
    </xf>
    <xf numFmtId="0" fontId="4" fillId="0" borderId="0" xfId="16" applyNumberFormat="1" applyFont="1"/>
    <xf numFmtId="0" fontId="0" fillId="0" borderId="0" xfId="16" applyNumberFormat="1" applyFont="1" applyFill="1"/>
    <xf numFmtId="0" fontId="0" fillId="0" borderId="0" xfId="16" applyNumberFormat="1" applyFont="1"/>
    <xf numFmtId="0" fontId="8" fillId="0" borderId="0" xfId="0" applyNumberFormat="1" applyFont="1"/>
    <xf numFmtId="164" fontId="17" fillId="0" borderId="0" xfId="2" applyFont="1"/>
    <xf numFmtId="183" fontId="17" fillId="0" borderId="0" xfId="1" applyNumberFormat="1" applyFont="1" applyAlignment="1">
      <alignment horizontal="center"/>
    </xf>
    <xf numFmtId="0" fontId="15" fillId="0" borderId="0" xfId="17" applyNumberFormat="1" applyFont="1"/>
    <xf numFmtId="164" fontId="0" fillId="6" borderId="0" xfId="2" applyFont="1" applyFill="1"/>
    <xf numFmtId="49" fontId="0" fillId="0" borderId="0" xfId="2" applyNumberFormat="1" applyFont="1" applyAlignment="1">
      <alignment horizontal="right"/>
    </xf>
    <xf numFmtId="164" fontId="0" fillId="0" borderId="0" xfId="2" applyFont="1" applyAlignment="1">
      <alignment horizontal="right"/>
    </xf>
    <xf numFmtId="0" fontId="0" fillId="0" borderId="0" xfId="1" applyNumberFormat="1" applyFont="1" applyAlignment="1">
      <alignment horizontal="center"/>
    </xf>
    <xf numFmtId="0" fontId="13" fillId="0" borderId="0" xfId="0" applyNumberFormat="1" applyFont="1"/>
    <xf numFmtId="0" fontId="4" fillId="0" borderId="0" xfId="1" applyNumberFormat="1" applyFont="1" applyBorder="1"/>
    <xf numFmtId="0" fontId="0" fillId="0" borderId="0" xfId="1" applyNumberFormat="1" applyFont="1" applyBorder="1"/>
    <xf numFmtId="9" fontId="4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164" fontId="8" fillId="6" borderId="0" xfId="2" applyFont="1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4" fillId="0" borderId="0" xfId="1" applyNumberFormat="1" applyFont="1" applyBorder="1" applyAlignment="1">
      <alignment horizontal="center"/>
    </xf>
    <xf numFmtId="173" fontId="4" fillId="0" borderId="0" xfId="0" applyNumberFormat="1" applyFont="1" applyAlignment="1">
      <alignment horizontal="center"/>
    </xf>
    <xf numFmtId="0" fontId="0" fillId="0" borderId="0" xfId="0" quotePrefix="1" applyNumberFormat="1" applyFont="1"/>
    <xf numFmtId="173" fontId="0" fillId="0" borderId="0" xfId="0" applyNumberFormat="1" applyFont="1" applyBorder="1" applyAlignment="1">
      <alignment horizontal="center"/>
    </xf>
    <xf numFmtId="164" fontId="0" fillId="0" borderId="0" xfId="2" applyFont="1" applyBorder="1" applyAlignment="1">
      <alignment horizontal="center"/>
    </xf>
    <xf numFmtId="0" fontId="0" fillId="0" borderId="8" xfId="0" applyFont="1" applyBorder="1"/>
    <xf numFmtId="0" fontId="0" fillId="0" borderId="0" xfId="1" applyNumberFormat="1" applyFont="1" applyFill="1" applyBorder="1"/>
    <xf numFmtId="0" fontId="11" fillId="0" borderId="0" xfId="17" applyFont="1"/>
    <xf numFmtId="0" fontId="11" fillId="0" borderId="0" xfId="17" applyFont="1" applyAlignment="1">
      <alignment horizontal="center"/>
    </xf>
    <xf numFmtId="0" fontId="11" fillId="0" borderId="0" xfId="17" applyFont="1" applyAlignment="1">
      <alignment horizontal="left"/>
    </xf>
    <xf numFmtId="0" fontId="18" fillId="0" borderId="0" xfId="17" applyNumberFormat="1" applyFont="1"/>
    <xf numFmtId="0" fontId="0" fillId="0" borderId="0" xfId="0" quotePrefix="1" applyNumberFormat="1"/>
    <xf numFmtId="0" fontId="4" fillId="0" borderId="0" xfId="16" applyNumberFormat="1" applyFont="1" applyAlignment="1">
      <alignment horizontal="left"/>
    </xf>
    <xf numFmtId="0" fontId="0" fillId="0" borderId="0" xfId="1" applyNumberFormat="1" applyFont="1" applyAlignment="1"/>
    <xf numFmtId="164" fontId="0" fillId="6" borderId="0" xfId="1" applyNumberFormat="1" applyFont="1" applyFill="1"/>
    <xf numFmtId="0" fontId="4" fillId="0" borderId="0" xfId="0" applyNumberFormat="1" applyFont="1" applyFill="1"/>
    <xf numFmtId="0" fontId="13" fillId="0" borderId="0" xfId="1" applyNumberFormat="1" applyFont="1" applyBorder="1"/>
    <xf numFmtId="0" fontId="0" fillId="0" borderId="0" xfId="0" applyNumberFormat="1" applyFont="1" applyBorder="1"/>
    <xf numFmtId="0" fontId="0" fillId="0" borderId="0" xfId="0" applyNumberFormat="1" applyBorder="1"/>
    <xf numFmtId="10" fontId="0" fillId="0" borderId="0" xfId="15" applyNumberFormat="1" applyFont="1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4" fillId="0" borderId="0" xfId="0" applyNumberFormat="1" applyFont="1" applyBorder="1"/>
    <xf numFmtId="0" fontId="0" fillId="0" borderId="0" xfId="0" applyBorder="1" applyAlignment="1"/>
    <xf numFmtId="49" fontId="32" fillId="0" borderId="0" xfId="1" applyNumberFormat="1" applyFont="1"/>
    <xf numFmtId="0" fontId="0" fillId="0" borderId="6" xfId="1" applyNumberFormat="1" applyFont="1" applyBorder="1"/>
    <xf numFmtId="0" fontId="4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vertical="center"/>
    </xf>
    <xf numFmtId="0" fontId="4" fillId="0" borderId="17" xfId="0" applyFont="1" applyBorder="1" applyAlignment="1"/>
    <xf numFmtId="0" fontId="4" fillId="0" borderId="18" xfId="0" applyFont="1" applyBorder="1" applyAlignment="1"/>
    <xf numFmtId="172" fontId="17" fillId="0" borderId="0" xfId="17" applyNumberFormat="1" applyFont="1" applyAlignment="1">
      <alignment vertical="center"/>
    </xf>
    <xf numFmtId="0" fontId="0" fillId="0" borderId="6" xfId="0" applyFont="1" applyFill="1" applyBorder="1" applyAlignment="1">
      <alignment vertical="center"/>
    </xf>
    <xf numFmtId="0" fontId="17" fillId="0" borderId="1" xfId="17" applyFont="1" applyBorder="1" applyAlignment="1">
      <alignment vertical="center"/>
    </xf>
    <xf numFmtId="0" fontId="0" fillId="0" borderId="3" xfId="0" applyBorder="1"/>
    <xf numFmtId="0" fontId="0" fillId="0" borderId="3" xfId="1" applyNumberFormat="1" applyFont="1" applyBorder="1"/>
    <xf numFmtId="0" fontId="0" fillId="0" borderId="4" xfId="1" applyNumberFormat="1" applyFont="1" applyFill="1" applyBorder="1"/>
    <xf numFmtId="43" fontId="0" fillId="0" borderId="1" xfId="1" applyFont="1" applyBorder="1"/>
    <xf numFmtId="43" fontId="0" fillId="0" borderId="21" xfId="1" applyFont="1" applyBorder="1"/>
    <xf numFmtId="164" fontId="0" fillId="0" borderId="0" xfId="2" applyFont="1" applyFill="1" applyAlignment="1">
      <alignment horizontal="center"/>
    </xf>
    <xf numFmtId="195" fontId="4" fillId="0" borderId="0" xfId="1" applyNumberFormat="1" applyFont="1"/>
    <xf numFmtId="43" fontId="0" fillId="0" borderId="0" xfId="0" applyNumberFormat="1" applyFont="1"/>
    <xf numFmtId="43" fontId="0" fillId="0" borderId="0" xfId="0" applyNumberFormat="1" applyFont="1" applyAlignment="1">
      <alignment horizontal="center"/>
    </xf>
    <xf numFmtId="191" fontId="4" fillId="0" borderId="0" xfId="1" applyNumberFormat="1" applyFont="1" applyBorder="1" applyAlignment="1">
      <alignment horizontal="center"/>
    </xf>
    <xf numFmtId="172" fontId="17" fillId="0" borderId="0" xfId="17" applyNumberFormat="1" applyFont="1" applyAlignment="1">
      <alignment horizontal="center"/>
    </xf>
    <xf numFmtId="0" fontId="17" fillId="0" borderId="0" xfId="17" applyNumberFormat="1" applyFont="1" applyAlignment="1">
      <alignment horizontal="right"/>
    </xf>
    <xf numFmtId="0" fontId="33" fillId="0" borderId="0" xfId="17" applyFont="1" applyAlignment="1">
      <alignment horizontal="left"/>
    </xf>
    <xf numFmtId="165" fontId="17" fillId="0" borderId="0" xfId="17" applyNumberFormat="1" applyFont="1"/>
    <xf numFmtId="174" fontId="17" fillId="0" borderId="0" xfId="17" applyNumberFormat="1" applyFont="1"/>
    <xf numFmtId="0" fontId="8" fillId="0" borderId="0" xfId="0" quotePrefix="1" applyNumberFormat="1" applyFont="1"/>
    <xf numFmtId="0" fontId="0" fillId="0" borderId="0" xfId="0" quotePrefix="1" applyNumberFormat="1" applyFont="1" applyBorder="1"/>
    <xf numFmtId="0" fontId="0" fillId="0" borderId="0" xfId="0" applyNumberFormat="1" applyFont="1" applyBorder="1" applyAlignment="1"/>
    <xf numFmtId="185" fontId="0" fillId="0" borderId="0" xfId="0" applyNumberFormat="1" applyFont="1" applyBorder="1"/>
    <xf numFmtId="43" fontId="0" fillId="0" borderId="0" xfId="1" applyFont="1" applyFill="1" applyBorder="1" applyAlignment="1">
      <alignment horizontal="center"/>
    </xf>
    <xf numFmtId="0" fontId="0" fillId="0" borderId="4" xfId="1" quotePrefix="1" applyNumberFormat="1" applyFont="1" applyFill="1" applyBorder="1"/>
    <xf numFmtId="43" fontId="3" fillId="0" borderId="0" xfId="1" applyFont="1" applyFill="1" applyBorder="1"/>
    <xf numFmtId="0" fontId="4" fillId="0" borderId="4" xfId="1" applyNumberFormat="1" applyFont="1" applyFill="1" applyBorder="1"/>
    <xf numFmtId="185" fontId="0" fillId="0" borderId="0" xfId="1" applyNumberFormat="1" applyFont="1" applyFill="1" applyAlignment="1">
      <alignment horizontal="right"/>
    </xf>
    <xf numFmtId="0" fontId="0" fillId="0" borderId="8" xfId="1" applyNumberFormat="1" applyFont="1" applyFill="1" applyBorder="1"/>
    <xf numFmtId="0" fontId="1" fillId="0" borderId="0" xfId="0" applyFont="1"/>
    <xf numFmtId="43" fontId="1" fillId="0" borderId="0" xfId="1" applyFont="1"/>
    <xf numFmtId="0" fontId="1" fillId="0" borderId="0" xfId="0" applyNumberFormat="1" applyFont="1"/>
    <xf numFmtId="43" fontId="1" fillId="0" borderId="0" xfId="0" applyNumberFormat="1" applyFont="1"/>
    <xf numFmtId="164" fontId="0" fillId="0" borderId="0" xfId="2" applyFont="1" applyFill="1" applyBorder="1" applyAlignment="1">
      <alignment horizontal="center"/>
    </xf>
    <xf numFmtId="0" fontId="0" fillId="0" borderId="0" xfId="1" quotePrefix="1" applyNumberFormat="1" applyFont="1" applyBorder="1"/>
    <xf numFmtId="43" fontId="0" fillId="0" borderId="3" xfId="1" applyFont="1" applyBorder="1"/>
    <xf numFmtId="196" fontId="0" fillId="0" borderId="3" xfId="1" applyNumberFormat="1" applyFont="1" applyBorder="1"/>
    <xf numFmtId="0" fontId="0" fillId="0" borderId="3" xfId="1" quotePrefix="1" applyNumberFormat="1" applyFont="1" applyBorder="1"/>
    <xf numFmtId="0" fontId="1" fillId="0" borderId="0" xfId="1" applyNumberFormat="1" applyFont="1"/>
    <xf numFmtId="173" fontId="1" fillId="0" borderId="0" xfId="15" applyNumberFormat="1" applyFont="1"/>
    <xf numFmtId="164" fontId="1" fillId="0" borderId="0" xfId="2" applyFont="1"/>
    <xf numFmtId="185" fontId="1" fillId="0" borderId="0" xfId="1" applyNumberFormat="1" applyFont="1"/>
    <xf numFmtId="164" fontId="1" fillId="6" borderId="0" xfId="2" applyFont="1" applyFill="1"/>
    <xf numFmtId="0" fontId="23" fillId="0" borderId="0" xfId="0" applyFont="1" applyBorder="1"/>
    <xf numFmtId="164" fontId="23" fillId="0" borderId="0" xfId="0" applyNumberFormat="1" applyFont="1" applyBorder="1"/>
    <xf numFmtId="0" fontId="23" fillId="0" borderId="0" xfId="0" quotePrefix="1" applyFont="1" applyBorder="1"/>
    <xf numFmtId="0" fontId="24" fillId="0" borderId="0" xfId="0" applyFont="1" applyBorder="1"/>
    <xf numFmtId="0" fontId="23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6" fillId="0" borderId="1" xfId="17" applyFont="1" applyFill="1" applyBorder="1" applyAlignment="1" applyProtection="1">
      <alignment horizontal="left" vertical="center"/>
      <protection hidden="1"/>
    </xf>
    <xf numFmtId="0" fontId="26" fillId="0" borderId="1" xfId="17" applyFont="1" applyFill="1" applyBorder="1" applyAlignment="1" applyProtection="1">
      <alignment horizontal="center" vertical="center"/>
      <protection hidden="1"/>
    </xf>
    <xf numFmtId="172" fontId="11" fillId="0" borderId="0" xfId="17" applyNumberFormat="1" applyFont="1" applyAlignment="1">
      <alignment horizontal="center"/>
    </xf>
    <xf numFmtId="0" fontId="1" fillId="0" borderId="6" xfId="0" applyFont="1" applyFill="1" applyBorder="1" applyAlignment="1">
      <alignment vertical="center"/>
    </xf>
    <xf numFmtId="0" fontId="8" fillId="0" borderId="0" xfId="17" applyFont="1" applyFill="1" applyBorder="1" applyAlignment="1">
      <alignment vertical="center"/>
    </xf>
    <xf numFmtId="14" fontId="8" fillId="0" borderId="9" xfId="9" applyNumberFormat="1" applyFont="1" applyBorder="1" applyAlignment="1" applyProtection="1">
      <alignment horizontal="center" vertical="center"/>
      <protection locked="0"/>
    </xf>
    <xf numFmtId="0" fontId="8" fillId="0" borderId="9" xfId="9" applyFont="1" applyBorder="1" applyAlignment="1" applyProtection="1">
      <alignment vertical="center" wrapText="1"/>
      <protection locked="0"/>
    </xf>
    <xf numFmtId="218" fontId="4" fillId="0" borderId="9" xfId="30" applyNumberFormat="1" applyFont="1" applyFill="1" applyBorder="1" applyAlignment="1" applyProtection="1">
      <alignment vertical="center"/>
      <protection hidden="1"/>
    </xf>
    <xf numFmtId="0" fontId="0" fillId="0" borderId="8" xfId="1" applyNumberFormat="1" applyFont="1" applyBorder="1"/>
    <xf numFmtId="43" fontId="1" fillId="0" borderId="0" xfId="1" applyFont="1" applyFill="1"/>
    <xf numFmtId="182" fontId="0" fillId="0" borderId="0" xfId="0" applyNumberFormat="1" applyFont="1"/>
    <xf numFmtId="43" fontId="0" fillId="0" borderId="9" xfId="0" applyNumberFormat="1" applyFont="1" applyBorder="1"/>
    <xf numFmtId="0" fontId="4" fillId="0" borderId="2" xfId="0" applyFont="1" applyBorder="1" applyAlignment="1"/>
    <xf numFmtId="43" fontId="4" fillId="0" borderId="0" xfId="0" applyNumberFormat="1" applyFont="1" applyBorder="1" applyAlignment="1">
      <alignment horizontal="center"/>
    </xf>
    <xf numFmtId="43" fontId="26" fillId="0" borderId="2" xfId="16" applyFont="1" applyBorder="1"/>
    <xf numFmtId="0" fontId="23" fillId="0" borderId="29" xfId="0" applyFont="1" applyBorder="1"/>
    <xf numFmtId="49" fontId="23" fillId="0" borderId="43" xfId="0" applyNumberFormat="1" applyFont="1" applyBorder="1"/>
    <xf numFmtId="0" fontId="8" fillId="0" borderId="0" xfId="79" applyFont="1" applyFill="1" applyBorder="1" applyProtection="1">
      <protection hidden="1"/>
    </xf>
    <xf numFmtId="0" fontId="8" fillId="0" borderId="13" xfId="17" applyFont="1" applyFill="1" applyBorder="1" applyAlignment="1">
      <alignment vertical="center"/>
    </xf>
    <xf numFmtId="174" fontId="17" fillId="0" borderId="1" xfId="17" applyNumberFormat="1" applyFont="1" applyBorder="1" applyAlignment="1">
      <alignment horizontal="right" vertical="center"/>
    </xf>
    <xf numFmtId="49" fontId="0" fillId="0" borderId="0" xfId="1" applyNumberFormat="1" applyFont="1" applyAlignment="1"/>
    <xf numFmtId="49" fontId="4" fillId="0" borderId="0" xfId="1" applyNumberFormat="1" applyFont="1" applyAlignment="1"/>
    <xf numFmtId="43" fontId="0" fillId="0" borderId="53" xfId="1" applyFont="1" applyBorder="1"/>
    <xf numFmtId="49" fontId="0" fillId="0" borderId="53" xfId="1" quotePrefix="1" applyNumberFormat="1" applyFont="1" applyBorder="1" applyAlignment="1"/>
    <xf numFmtId="0" fontId="41" fillId="0" borderId="0" xfId="8" applyFont="1" applyBorder="1"/>
    <xf numFmtId="49" fontId="4" fillId="0" borderId="0" xfId="1" applyNumberFormat="1" applyFont="1" applyFill="1" applyAlignment="1"/>
    <xf numFmtId="49" fontId="4" fillId="0" borderId="0" xfId="1" applyNumberFormat="1" applyFont="1"/>
    <xf numFmtId="43" fontId="0" fillId="0" borderId="0" xfId="16" applyFont="1" applyAlignment="1">
      <alignment horizontal="right"/>
    </xf>
    <xf numFmtId="49" fontId="0" fillId="0" borderId="0" xfId="16" applyNumberFormat="1" applyFont="1" applyAlignment="1">
      <alignment horizontal="right"/>
    </xf>
    <xf numFmtId="0" fontId="0" fillId="0" borderId="53" xfId="0" applyBorder="1"/>
    <xf numFmtId="168" fontId="1" fillId="31" borderId="6" xfId="0" applyNumberFormat="1" applyFont="1" applyFill="1" applyBorder="1" applyAlignment="1" applyProtection="1">
      <alignment horizontal="center"/>
      <protection locked="0"/>
    </xf>
    <xf numFmtId="0" fontId="42" fillId="0" borderId="0" xfId="17" applyFont="1" applyAlignment="1">
      <alignment horizontal="left"/>
    </xf>
    <xf numFmtId="169" fontId="13" fillId="0" borderId="0" xfId="17" applyNumberFormat="1" applyFont="1" applyFill="1" applyBorder="1" applyAlignment="1" applyProtection="1">
      <alignment horizontal="right" vertical="center"/>
      <protection hidden="1"/>
    </xf>
    <xf numFmtId="170" fontId="17" fillId="0" borderId="0" xfId="1" applyNumberFormat="1" applyFont="1" applyAlignment="1">
      <alignment vertical="center"/>
    </xf>
    <xf numFmtId="0" fontId="17" fillId="0" borderId="0" xfId="17" applyFont="1" applyAlignment="1">
      <alignment horizontal="center" vertical="center"/>
    </xf>
    <xf numFmtId="168" fontId="0" fillId="31" borderId="6" xfId="0" applyNumberFormat="1" applyFont="1" applyFill="1" applyBorder="1" applyAlignment="1" applyProtection="1">
      <alignment horizontal="center" vertical="center"/>
      <protection locked="0"/>
    </xf>
    <xf numFmtId="0" fontId="0" fillId="31" borderId="6" xfId="0" applyFont="1" applyFill="1" applyBorder="1" applyAlignment="1" applyProtection="1">
      <alignment horizontal="left" vertical="center"/>
      <protection locked="0" hidden="1"/>
    </xf>
    <xf numFmtId="219" fontId="17" fillId="0" borderId="0" xfId="1" applyNumberFormat="1" applyFont="1" applyAlignment="1">
      <alignment horizontal="right"/>
    </xf>
    <xf numFmtId="183" fontId="13" fillId="0" borderId="0" xfId="1" applyNumberFormat="1" applyFont="1" applyFill="1" applyBorder="1" applyAlignment="1" applyProtection="1">
      <alignment horizontal="right" vertical="center"/>
      <protection hidden="1"/>
    </xf>
    <xf numFmtId="0" fontId="42" fillId="0" borderId="0" xfId="17" applyFont="1" applyAlignment="1">
      <alignment horizontal="left" vertical="center"/>
    </xf>
    <xf numFmtId="0" fontId="18" fillId="0" borderId="0" xfId="17" applyFont="1" applyAlignment="1">
      <alignment vertical="center"/>
    </xf>
    <xf numFmtId="0" fontId="15" fillId="0" borderId="0" xfId="17" applyFont="1" applyAlignment="1">
      <alignment horizontal="center" vertical="center"/>
    </xf>
    <xf numFmtId="43" fontId="12" fillId="40" borderId="0" xfId="16" applyFont="1" applyFill="1" applyAlignment="1">
      <alignment horizontal="center" vertical="center"/>
    </xf>
    <xf numFmtId="43" fontId="12" fillId="5" borderId="0" xfId="16" applyFont="1" applyFill="1" applyAlignment="1">
      <alignment horizontal="center" vertical="center"/>
    </xf>
    <xf numFmtId="43" fontId="12" fillId="17" borderId="0" xfId="16" applyFont="1" applyFill="1" applyAlignment="1">
      <alignment horizontal="center" vertical="center"/>
    </xf>
    <xf numFmtId="0" fontId="4" fillId="0" borderId="0" xfId="0" applyFont="1" applyAlignment="1">
      <alignment vertical="top"/>
    </xf>
    <xf numFmtId="0" fontId="17" fillId="0" borderId="0" xfId="17" applyFont="1" applyAlignment="1">
      <alignment vertical="top"/>
    </xf>
    <xf numFmtId="170" fontId="17" fillId="0" borderId="0" xfId="1" applyNumberFormat="1" applyFont="1" applyAlignment="1">
      <alignment vertical="top"/>
    </xf>
    <xf numFmtId="0" fontId="18" fillId="0" borderId="0" xfId="17" applyFont="1" applyAlignment="1"/>
    <xf numFmtId="0" fontId="43" fillId="0" borderId="0" xfId="17" applyFont="1" applyAlignment="1">
      <alignment vertical="center"/>
    </xf>
    <xf numFmtId="174" fontId="8" fillId="39" borderId="11" xfId="17" applyNumberFormat="1" applyFont="1" applyFill="1" applyBorder="1" applyAlignment="1" applyProtection="1">
      <alignment horizontal="right" vertical="center"/>
      <protection hidden="1"/>
    </xf>
    <xf numFmtId="173" fontId="18" fillId="39" borderId="9" xfId="15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17" fillId="0" borderId="53" xfId="17" applyFont="1" applyBorder="1"/>
    <xf numFmtId="0" fontId="4" fillId="0" borderId="0" xfId="1" applyNumberFormat="1" applyFont="1" applyAlignment="1">
      <alignment vertical="center"/>
    </xf>
    <xf numFmtId="174" fontId="8" fillId="39" borderId="12" xfId="17" applyNumberFormat="1" applyFont="1" applyFill="1" applyBorder="1" applyAlignment="1" applyProtection="1">
      <alignment horizontal="right" vertical="center"/>
      <protection hidden="1"/>
    </xf>
    <xf numFmtId="174" fontId="8" fillId="39" borderId="8" xfId="17" applyNumberFormat="1" applyFont="1" applyFill="1" applyBorder="1" applyAlignment="1" applyProtection="1">
      <alignment horizontal="right" vertical="center"/>
      <protection hidden="1"/>
    </xf>
    <xf numFmtId="0" fontId="4" fillId="0" borderId="0" xfId="1" applyNumberFormat="1" applyFont="1" applyFill="1" applyAlignment="1">
      <alignment vertical="top"/>
    </xf>
    <xf numFmtId="0" fontId="17" fillId="0" borderId="0" xfId="17" applyNumberFormat="1" applyFont="1" applyAlignment="1">
      <alignment vertical="center"/>
    </xf>
    <xf numFmtId="0" fontId="18" fillId="0" borderId="0" xfId="17" applyNumberFormat="1" applyFont="1" applyAlignment="1">
      <alignment vertical="top"/>
    </xf>
    <xf numFmtId="0" fontId="17" fillId="0" borderId="0" xfId="17" applyFont="1" applyAlignment="1">
      <alignment horizontal="center" vertical="top"/>
    </xf>
    <xf numFmtId="0" fontId="15" fillId="0" borderId="0" xfId="17" applyFont="1" applyAlignment="1">
      <alignment vertical="top"/>
    </xf>
    <xf numFmtId="0" fontId="18" fillId="0" borderId="0" xfId="17" applyNumberFormat="1" applyFont="1" applyAlignment="1"/>
    <xf numFmtId="173" fontId="18" fillId="39" borderId="9" xfId="15" applyNumberFormat="1" applyFont="1" applyFill="1" applyBorder="1" applyAlignment="1">
      <alignment vertical="center"/>
    </xf>
    <xf numFmtId="200" fontId="18" fillId="39" borderId="9" xfId="1" applyNumberFormat="1" applyFont="1" applyFill="1" applyBorder="1" applyAlignment="1">
      <alignment vertical="center"/>
    </xf>
    <xf numFmtId="0" fontId="15" fillId="0" borderId="0" xfId="17" applyNumberFormat="1" applyFont="1" applyAlignment="1"/>
    <xf numFmtId="0" fontId="17" fillId="0" borderId="0" xfId="17" applyNumberFormat="1" applyFont="1" applyAlignment="1"/>
    <xf numFmtId="176" fontId="8" fillId="39" borderId="11" xfId="1" applyNumberFormat="1" applyFont="1" applyFill="1" applyBorder="1" applyAlignment="1" applyProtection="1">
      <alignment vertical="center"/>
      <protection hidden="1"/>
    </xf>
    <xf numFmtId="176" fontId="8" fillId="7" borderId="57" xfId="1" applyNumberFormat="1" applyFont="1" applyFill="1" applyBorder="1" applyAlignment="1" applyProtection="1">
      <alignment vertical="center"/>
      <protection hidden="1"/>
    </xf>
    <xf numFmtId="176" fontId="8" fillId="35" borderId="57" xfId="1" applyNumberFormat="1" applyFont="1" applyFill="1" applyBorder="1" applyAlignment="1" applyProtection="1">
      <alignment vertical="center"/>
      <protection hidden="1"/>
    </xf>
    <xf numFmtId="176" fontId="8" fillId="39" borderId="11" xfId="1" applyNumberFormat="1" applyFont="1" applyFill="1" applyBorder="1" applyAlignment="1" applyProtection="1">
      <alignment horizontal="right" vertical="center"/>
      <protection hidden="1"/>
    </xf>
    <xf numFmtId="49" fontId="4" fillId="0" borderId="0" xfId="1" applyNumberFormat="1" applyFont="1" applyAlignment="1">
      <alignment vertical="center"/>
    </xf>
    <xf numFmtId="208" fontId="18" fillId="39" borderId="9" xfId="2" applyNumberFormat="1" applyFont="1" applyFill="1" applyBorder="1" applyAlignment="1">
      <alignment vertical="center"/>
    </xf>
    <xf numFmtId="175" fontId="17" fillId="35" borderId="1" xfId="1" applyNumberFormat="1" applyFont="1" applyFill="1" applyBorder="1" applyAlignment="1">
      <alignment vertical="center"/>
    </xf>
    <xf numFmtId="172" fontId="8" fillId="7" borderId="57" xfId="1" applyNumberFormat="1" applyFont="1" applyFill="1" applyBorder="1" applyAlignment="1" applyProtection="1">
      <alignment horizontal="right" vertical="center"/>
      <protection hidden="1"/>
    </xf>
    <xf numFmtId="172" fontId="8" fillId="35" borderId="57" xfId="1" applyNumberFormat="1" applyFont="1" applyFill="1" applyBorder="1" applyAlignment="1" applyProtection="1">
      <alignment horizontal="right" vertical="center"/>
      <protection hidden="1"/>
    </xf>
    <xf numFmtId="49" fontId="0" fillId="0" borderId="0" xfId="1" quotePrefix="1" applyNumberFormat="1" applyFont="1" applyBorder="1"/>
    <xf numFmtId="49" fontId="4" fillId="0" borderId="0" xfId="1" applyNumberFormat="1" applyFont="1" applyAlignment="1">
      <alignment horizontal="left"/>
    </xf>
    <xf numFmtId="49" fontId="0" fillId="0" borderId="0" xfId="2" applyNumberFormat="1" applyFont="1"/>
    <xf numFmtId="0" fontId="17" fillId="0" borderId="0" xfId="17" applyNumberFormat="1" applyFont="1" applyAlignment="1">
      <alignment horizontal="right" vertical="center"/>
    </xf>
    <xf numFmtId="174" fontId="17" fillId="0" borderId="0" xfId="17" applyNumberFormat="1" applyFont="1" applyAlignment="1">
      <alignment horizontal="right" vertical="center"/>
    </xf>
    <xf numFmtId="174" fontId="18" fillId="0" borderId="0" xfId="17" applyNumberFormat="1" applyFont="1" applyAlignment="1">
      <alignment horizontal="right" vertical="center"/>
    </xf>
    <xf numFmtId="43" fontId="12" fillId="30" borderId="0" xfId="1" applyFont="1" applyFill="1" applyAlignment="1">
      <alignment horizontal="center" vertical="center" wrapText="1"/>
    </xf>
    <xf numFmtId="9" fontId="0" fillId="0" borderId="0" xfId="1" applyNumberFormat="1" applyFont="1" applyAlignment="1">
      <alignment horizontal="right"/>
    </xf>
    <xf numFmtId="9" fontId="8" fillId="0" borderId="0" xfId="15" applyFont="1" applyAlignment="1">
      <alignment horizontal="right"/>
    </xf>
    <xf numFmtId="43" fontId="4" fillId="0" borderId="0" xfId="1" applyFont="1" applyAlignment="1">
      <alignment horizontal="right"/>
    </xf>
    <xf numFmtId="173" fontId="0" fillId="0" borderId="0" xfId="1" applyNumberFormat="1" applyFont="1" applyAlignment="1">
      <alignment horizontal="right"/>
    </xf>
    <xf numFmtId="173" fontId="4" fillId="0" borderId="0" xfId="1" applyNumberFormat="1" applyFont="1" applyAlignment="1">
      <alignment horizontal="right"/>
    </xf>
    <xf numFmtId="9" fontId="4" fillId="0" borderId="0" xfId="1" applyNumberFormat="1" applyFont="1" applyAlignment="1">
      <alignment horizontal="right"/>
    </xf>
    <xf numFmtId="173" fontId="4" fillId="0" borderId="0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173" fontId="0" fillId="0" borderId="0" xfId="0" applyNumberFormat="1" applyFont="1" applyAlignment="1">
      <alignment horizontal="right"/>
    </xf>
    <xf numFmtId="173" fontId="8" fillId="6" borderId="0" xfId="0" applyNumberFormat="1" applyFont="1" applyFill="1" applyAlignment="1">
      <alignment horizontal="right"/>
    </xf>
    <xf numFmtId="0" fontId="4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10" xfId="0" applyNumberFormat="1" applyFont="1" applyBorder="1"/>
    <xf numFmtId="0" fontId="4" fillId="0" borderId="59" xfId="0" applyNumberFormat="1" applyFont="1" applyBorder="1"/>
    <xf numFmtId="0" fontId="0" fillId="0" borderId="15" xfId="0" applyNumberFormat="1" applyFont="1" applyBorder="1"/>
    <xf numFmtId="0" fontId="0" fillId="0" borderId="60" xfId="0" applyFont="1" applyBorder="1"/>
    <xf numFmtId="0" fontId="4" fillId="0" borderId="15" xfId="0" applyNumberFormat="1" applyFont="1" applyBorder="1"/>
    <xf numFmtId="0" fontId="0" fillId="0" borderId="54" xfId="0" applyNumberFormat="1" applyFont="1" applyBorder="1" applyAlignment="1"/>
    <xf numFmtId="0" fontId="0" fillId="0" borderId="55" xfId="0" applyNumberFormat="1" applyFont="1" applyBorder="1" applyAlignment="1"/>
    <xf numFmtId="0" fontId="0" fillId="0" borderId="54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43" fontId="0" fillId="0" borderId="0" xfId="1" applyFont="1" applyAlignment="1">
      <alignment vertical="top"/>
    </xf>
    <xf numFmtId="0" fontId="0" fillId="0" borderId="15" xfId="1" applyNumberFormat="1" applyFont="1" applyBorder="1"/>
    <xf numFmtId="43" fontId="0" fillId="0" borderId="60" xfId="1" applyFont="1" applyBorder="1"/>
    <xf numFmtId="0" fontId="0" fillId="0" borderId="10" xfId="1" applyNumberFormat="1" applyFont="1" applyFill="1" applyBorder="1"/>
    <xf numFmtId="43" fontId="0" fillId="0" borderId="54" xfId="1" applyFont="1" applyBorder="1"/>
    <xf numFmtId="49" fontId="24" fillId="0" borderId="0" xfId="16" applyNumberFormat="1" applyFont="1"/>
    <xf numFmtId="49" fontId="11" fillId="0" borderId="0" xfId="17" applyNumberFormat="1" applyFont="1"/>
    <xf numFmtId="0" fontId="28" fillId="0" borderId="0" xfId="17" applyFont="1" applyAlignment="1">
      <alignment vertical="top"/>
    </xf>
    <xf numFmtId="172" fontId="26" fillId="14" borderId="14" xfId="17" applyNumberFormat="1" applyFont="1" applyFill="1" applyBorder="1" applyAlignment="1" applyProtection="1">
      <alignment horizontal="right" vertical="center"/>
      <protection hidden="1"/>
    </xf>
    <xf numFmtId="172" fontId="26" fillId="15" borderId="14" xfId="17" applyNumberFormat="1" applyFont="1" applyFill="1" applyBorder="1" applyAlignment="1" applyProtection="1">
      <alignment horizontal="right" vertical="center"/>
      <protection hidden="1"/>
    </xf>
    <xf numFmtId="172" fontId="26" fillId="16" borderId="14" xfId="17" applyNumberFormat="1" applyFont="1" applyFill="1" applyBorder="1" applyAlignment="1" applyProtection="1">
      <alignment horizontal="right" vertical="center"/>
      <protection hidden="1"/>
    </xf>
    <xf numFmtId="174" fontId="8" fillId="25" borderId="9" xfId="17" applyNumberFormat="1" applyFont="1" applyFill="1" applyBorder="1" applyAlignment="1" applyProtection="1">
      <alignment horizontal="right" vertical="center"/>
      <protection hidden="1"/>
    </xf>
    <xf numFmtId="10" fontId="18" fillId="39" borderId="11" xfId="15" applyNumberFormat="1" applyFont="1" applyFill="1" applyBorder="1" applyAlignment="1">
      <alignment horizontal="right" vertical="center"/>
    </xf>
    <xf numFmtId="174" fontId="8" fillId="49" borderId="9" xfId="17" applyNumberFormat="1" applyFont="1" applyFill="1" applyBorder="1" applyAlignment="1" applyProtection="1">
      <alignment horizontal="right" vertical="center"/>
      <protection hidden="1"/>
    </xf>
    <xf numFmtId="172" fontId="26" fillId="49" borderId="9" xfId="17" applyNumberFormat="1" applyFont="1" applyFill="1" applyBorder="1" applyAlignment="1" applyProtection="1">
      <alignment horizontal="right" vertical="center"/>
      <protection hidden="1"/>
    </xf>
    <xf numFmtId="172" fontId="26" fillId="49" borderId="14" xfId="17" applyNumberFormat="1" applyFont="1" applyFill="1" applyBorder="1" applyAlignment="1" applyProtection="1">
      <alignment horizontal="right" vertical="center"/>
      <protection hidden="1"/>
    </xf>
    <xf numFmtId="172" fontId="26" fillId="25" borderId="9" xfId="17" applyNumberFormat="1" applyFont="1" applyFill="1" applyBorder="1" applyAlignment="1" applyProtection="1">
      <alignment horizontal="right" vertical="center"/>
      <protection hidden="1"/>
    </xf>
    <xf numFmtId="172" fontId="26" fillId="25" borderId="14" xfId="17" applyNumberFormat="1" applyFont="1" applyFill="1" applyBorder="1" applyAlignment="1" applyProtection="1">
      <alignment horizontal="right" vertical="center"/>
      <protection hidden="1"/>
    </xf>
    <xf numFmtId="172" fontId="26" fillId="36" borderId="9" xfId="17" applyNumberFormat="1" applyFont="1" applyFill="1" applyBorder="1" applyAlignment="1" applyProtection="1">
      <alignment horizontal="right" vertical="center"/>
      <protection hidden="1"/>
    </xf>
    <xf numFmtId="172" fontId="26" fillId="36" borderId="14" xfId="17" applyNumberFormat="1" applyFont="1" applyFill="1" applyBorder="1" applyAlignment="1" applyProtection="1">
      <alignment horizontal="right" vertical="center"/>
      <protection hidden="1"/>
    </xf>
    <xf numFmtId="174" fontId="8" fillId="36" borderId="9" xfId="17" applyNumberFormat="1" applyFont="1" applyFill="1" applyBorder="1" applyAlignment="1" applyProtection="1">
      <alignment horizontal="right" vertical="center"/>
      <protection hidden="1"/>
    </xf>
    <xf numFmtId="0" fontId="18" fillId="0" borderId="0" xfId="17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164" fontId="12" fillId="46" borderId="0" xfId="2" applyFont="1" applyFill="1" applyAlignment="1">
      <alignment horizontal="center" vertical="center"/>
    </xf>
    <xf numFmtId="164" fontId="12" fillId="33" borderId="0" xfId="2" applyFont="1" applyFill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12" fillId="44" borderId="0" xfId="0" applyFont="1" applyFill="1" applyAlignment="1">
      <alignment horizontal="center" vertical="top"/>
    </xf>
    <xf numFmtId="0" fontId="12" fillId="33" borderId="0" xfId="0" applyFont="1" applyFill="1" applyAlignment="1">
      <alignment horizontal="center" vertical="top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5" xfId="0" applyBorder="1" applyAlignment="1"/>
    <xf numFmtId="0" fontId="0" fillId="0" borderId="54" xfId="0" applyBorder="1" applyAlignment="1">
      <alignment vertical="center"/>
    </xf>
    <xf numFmtId="0" fontId="0" fillId="0" borderId="54" xfId="0" applyBorder="1"/>
    <xf numFmtId="49" fontId="0" fillId="0" borderId="59" xfId="0" applyNumberFormat="1" applyFont="1" applyBorder="1"/>
    <xf numFmtId="0" fontId="0" fillId="0" borderId="15" xfId="0" applyBorder="1"/>
    <xf numFmtId="0" fontId="0" fillId="0" borderId="60" xfId="0" applyBorder="1" applyAlignment="1">
      <alignment horizontal="center"/>
    </xf>
    <xf numFmtId="0" fontId="0" fillId="0" borderId="59" xfId="0" applyFont="1" applyBorder="1"/>
    <xf numFmtId="0" fontId="4" fillId="0" borderId="15" xfId="0" applyFont="1" applyBorder="1"/>
    <xf numFmtId="0" fontId="0" fillId="0" borderId="10" xfId="0" applyBorder="1"/>
    <xf numFmtId="43" fontId="0" fillId="0" borderId="8" xfId="0" applyNumberFormat="1" applyBorder="1"/>
    <xf numFmtId="0" fontId="0" fillId="0" borderId="8" xfId="0" applyBorder="1"/>
    <xf numFmtId="43" fontId="0" fillId="6" borderId="61" xfId="1" applyFont="1" applyFill="1" applyBorder="1"/>
    <xf numFmtId="0" fontId="0" fillId="0" borderId="4" xfId="0" applyNumberFormat="1" applyFont="1" applyFill="1" applyBorder="1" applyAlignment="1">
      <alignment vertical="center"/>
    </xf>
    <xf numFmtId="0" fontId="12" fillId="0" borderId="4" xfId="1" applyNumberFormat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0" fontId="0" fillId="0" borderId="53" xfId="1" applyNumberFormat="1" applyFont="1" applyBorder="1"/>
    <xf numFmtId="0" fontId="0" fillId="0" borderId="0" xfId="1" applyNumberFormat="1" applyFont="1" applyAlignment="1">
      <alignment vertical="top"/>
    </xf>
    <xf numFmtId="0" fontId="4" fillId="0" borderId="56" xfId="1" applyNumberFormat="1" applyFont="1" applyBorder="1"/>
    <xf numFmtId="0" fontId="0" fillId="0" borderId="56" xfId="1" applyNumberFormat="1" applyFont="1" applyBorder="1"/>
    <xf numFmtId="0" fontId="0" fillId="0" borderId="62" xfId="1" applyNumberFormat="1" applyFont="1" applyBorder="1"/>
    <xf numFmtId="0" fontId="4" fillId="0" borderId="59" xfId="1" applyNumberFormat="1" applyFont="1" applyBorder="1"/>
    <xf numFmtId="0" fontId="0" fillId="0" borderId="62" xfId="1" quotePrefix="1" applyNumberFormat="1" applyFont="1" applyBorder="1"/>
    <xf numFmtId="43" fontId="0" fillId="0" borderId="54" xfId="1" applyFont="1" applyBorder="1" applyAlignment="1">
      <alignment horizontal="center"/>
    </xf>
    <xf numFmtId="43" fontId="0" fillId="0" borderId="60" xfId="1" applyFont="1" applyBorder="1" applyAlignment="1">
      <alignment horizontal="center"/>
    </xf>
    <xf numFmtId="43" fontId="0" fillId="0" borderId="63" xfId="1" applyFont="1" applyBorder="1" applyAlignment="1">
      <alignment horizontal="center"/>
    </xf>
    <xf numFmtId="176" fontId="12" fillId="47" borderId="0" xfId="1" applyNumberFormat="1" applyFont="1" applyFill="1" applyBorder="1" applyAlignment="1">
      <alignment horizontal="center"/>
    </xf>
    <xf numFmtId="176" fontId="12" fillId="40" borderId="0" xfId="1" applyNumberFormat="1" applyFont="1" applyFill="1" applyBorder="1" applyAlignment="1">
      <alignment horizontal="center"/>
    </xf>
    <xf numFmtId="176" fontId="12" fillId="33" borderId="0" xfId="1" applyNumberFormat="1" applyFont="1" applyFill="1" applyAlignment="1">
      <alignment horizontal="center" vertical="center"/>
    </xf>
    <xf numFmtId="176" fontId="12" fillId="37" borderId="0" xfId="1" applyNumberFormat="1" applyFont="1" applyFill="1" applyAlignment="1">
      <alignment horizontal="center" vertical="center"/>
    </xf>
    <xf numFmtId="43" fontId="12" fillId="40" borderId="0" xfId="1" applyFont="1" applyFill="1" applyAlignment="1">
      <alignment vertical="center"/>
    </xf>
    <xf numFmtId="0" fontId="0" fillId="0" borderId="49" xfId="1" applyNumberFormat="1" applyFont="1" applyBorder="1"/>
    <xf numFmtId="43" fontId="0" fillId="0" borderId="63" xfId="1" applyFont="1" applyBorder="1"/>
    <xf numFmtId="43" fontId="0" fillId="0" borderId="47" xfId="1" applyFont="1" applyBorder="1"/>
    <xf numFmtId="0" fontId="0" fillId="0" borderId="59" xfId="1" applyNumberFormat="1" applyFont="1" applyBorder="1"/>
    <xf numFmtId="0" fontId="4" fillId="0" borderId="18" xfId="1" applyNumberFormat="1" applyFont="1" applyBorder="1"/>
    <xf numFmtId="43" fontId="0" fillId="0" borderId="54" xfId="1" applyFont="1" applyBorder="1" applyAlignment="1">
      <alignment vertical="center"/>
    </xf>
    <xf numFmtId="0" fontId="0" fillId="0" borderId="56" xfId="1" applyNumberFormat="1" applyFont="1" applyBorder="1" applyAlignment="1">
      <alignment vertical="center"/>
    </xf>
    <xf numFmtId="0" fontId="0" fillId="0" borderId="22" xfId="1" applyNumberFormat="1" applyFont="1" applyBorder="1"/>
    <xf numFmtId="0" fontId="0" fillId="0" borderId="64" xfId="1" quotePrefix="1" applyNumberFormat="1" applyFont="1" applyBorder="1"/>
    <xf numFmtId="0" fontId="4" fillId="0" borderId="53" xfId="1" applyNumberFormat="1" applyFont="1" applyBorder="1"/>
    <xf numFmtId="49" fontId="4" fillId="0" borderId="0" xfId="16" applyNumberFormat="1" applyFont="1"/>
    <xf numFmtId="0" fontId="0" fillId="0" borderId="56" xfId="0" applyNumberFormat="1" applyFont="1" applyBorder="1"/>
    <xf numFmtId="0" fontId="0" fillId="0" borderId="56" xfId="0" applyBorder="1" applyAlignment="1">
      <alignment horizontal="left"/>
    </xf>
    <xf numFmtId="0" fontId="0" fillId="0" borderId="56" xfId="0" applyNumberFormat="1" applyBorder="1"/>
    <xf numFmtId="0" fontId="4" fillId="0" borderId="56" xfId="0" applyNumberFormat="1" applyFont="1" applyBorder="1"/>
    <xf numFmtId="0" fontId="0" fillId="0" borderId="56" xfId="0" quotePrefix="1" applyNumberFormat="1" applyBorder="1"/>
    <xf numFmtId="0" fontId="0" fillId="0" borderId="54" xfId="0" applyBorder="1" applyAlignment="1">
      <alignment horizontal="center"/>
    </xf>
    <xf numFmtId="2" fontId="12" fillId="32" borderId="0" xfId="0" applyNumberFormat="1" applyFont="1" applyFill="1" applyAlignment="1">
      <alignment horizontal="center"/>
    </xf>
    <xf numFmtId="0" fontId="0" fillId="0" borderId="56" xfId="0" applyNumberFormat="1" applyFont="1" applyBorder="1" applyAlignment="1">
      <alignment vertical="center"/>
    </xf>
    <xf numFmtId="2" fontId="12" fillId="32" borderId="58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top"/>
    </xf>
    <xf numFmtId="173" fontId="0" fillId="0" borderId="0" xfId="0" applyNumberFormat="1" applyFont="1" applyAlignment="1">
      <alignment vertical="top"/>
    </xf>
    <xf numFmtId="2" fontId="12" fillId="32" borderId="0" xfId="0" applyNumberFormat="1" applyFont="1" applyFill="1" applyAlignment="1">
      <alignment horizontal="center" vertical="center"/>
    </xf>
    <xf numFmtId="43" fontId="12" fillId="0" borderId="0" xfId="1" applyFont="1" applyFill="1" applyAlignment="1">
      <alignment vertical="center"/>
    </xf>
    <xf numFmtId="43" fontId="4" fillId="39" borderId="58" xfId="1" applyFont="1" applyFill="1" applyBorder="1" applyAlignment="1">
      <alignment horizontal="center" vertical="center"/>
    </xf>
    <xf numFmtId="43" fontId="4" fillId="39" borderId="58" xfId="1" applyFont="1" applyFill="1" applyBorder="1" applyAlignment="1">
      <alignment horizontal="center" vertical="center" wrapText="1"/>
    </xf>
    <xf numFmtId="43" fontId="12" fillId="46" borderId="0" xfId="1" applyFont="1" applyFill="1" applyBorder="1" applyAlignment="1">
      <alignment horizontal="center"/>
    </xf>
    <xf numFmtId="0" fontId="0" fillId="0" borderId="53" xfId="0" applyNumberFormat="1" applyBorder="1"/>
    <xf numFmtId="43" fontId="12" fillId="46" borderId="53" xfId="1" applyFont="1" applyFill="1" applyBorder="1" applyAlignment="1">
      <alignment horizontal="center"/>
    </xf>
    <xf numFmtId="43" fontId="0" fillId="0" borderId="0" xfId="1" applyFont="1" applyFill="1" applyAlignment="1">
      <alignment horizontal="left"/>
    </xf>
    <xf numFmtId="0" fontId="33" fillId="0" borderId="0" xfId="17" applyFont="1" applyAlignment="1">
      <alignment horizontal="left" vertical="center"/>
    </xf>
    <xf numFmtId="49" fontId="0" fillId="0" borderId="0" xfId="1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0" fontId="44" fillId="0" borderId="0" xfId="0" applyFont="1"/>
    <xf numFmtId="0" fontId="0" fillId="0" borderId="61" xfId="1" applyNumberFormat="1" applyFont="1" applyBorder="1"/>
    <xf numFmtId="43" fontId="0" fillId="0" borderId="59" xfId="1" applyFont="1" applyBorder="1"/>
    <xf numFmtId="183" fontId="1" fillId="31" borderId="1" xfId="1" applyNumberFormat="1" applyFont="1" applyFill="1" applyBorder="1" applyAlignment="1">
      <alignment horizontal="right"/>
    </xf>
    <xf numFmtId="183" fontId="1" fillId="0" borderId="61" xfId="1" applyNumberFormat="1" applyFont="1" applyBorder="1" applyAlignment="1">
      <alignment horizontal="right"/>
    </xf>
    <xf numFmtId="183" fontId="1" fillId="0" borderId="57" xfId="1" applyNumberFormat="1" applyFont="1" applyBorder="1" applyAlignment="1">
      <alignment horizontal="right"/>
    </xf>
    <xf numFmtId="49" fontId="1" fillId="0" borderId="0" xfId="1" applyNumberFormat="1" applyFont="1"/>
    <xf numFmtId="0" fontId="1" fillId="0" borderId="0" xfId="0" applyFont="1" applyAlignment="1">
      <alignment vertical="center"/>
    </xf>
    <xf numFmtId="0" fontId="0" fillId="0" borderId="58" xfId="0" applyNumberFormat="1" applyFont="1" applyBorder="1"/>
    <xf numFmtId="173" fontId="1" fillId="31" borderId="58" xfId="15" applyNumberFormat="1" applyFont="1" applyFill="1" applyBorder="1" applyAlignment="1">
      <alignment horizontal="right"/>
    </xf>
    <xf numFmtId="43" fontId="1" fillId="0" borderId="58" xfId="1" applyFont="1" applyBorder="1" applyAlignment="1">
      <alignment horizontal="right"/>
    </xf>
    <xf numFmtId="49" fontId="0" fillId="0" borderId="3" xfId="1" applyNumberFormat="1" applyFont="1" applyBorder="1"/>
    <xf numFmtId="0" fontId="1" fillId="0" borderId="0" xfId="0" applyFont="1" applyAlignment="1">
      <alignment vertical="top"/>
    </xf>
    <xf numFmtId="0" fontId="0" fillId="0" borderId="0" xfId="1" applyNumberFormat="1" applyFont="1" applyAlignment="1">
      <alignment horizontal="left"/>
    </xf>
    <xf numFmtId="176" fontId="0" fillId="0" borderId="0" xfId="1" applyNumberFormat="1" applyFont="1" applyBorder="1" applyAlignment="1">
      <alignment horizontal="center"/>
    </xf>
    <xf numFmtId="49" fontId="0" fillId="6" borderId="0" xfId="1" applyNumberFormat="1" applyFont="1" applyFill="1" applyAlignment="1">
      <alignment horizontal="right"/>
    </xf>
    <xf numFmtId="49" fontId="0" fillId="6" borderId="0" xfId="1" applyNumberFormat="1" applyFont="1" applyFill="1"/>
    <xf numFmtId="43" fontId="0" fillId="6" borderId="0" xfId="1" applyFont="1" applyFill="1"/>
    <xf numFmtId="43" fontId="0" fillId="0" borderId="0" xfId="1" applyFont="1" applyAlignment="1">
      <alignment horizontal="center" vertical="center" wrapText="1"/>
    </xf>
    <xf numFmtId="164" fontId="4" fillId="6" borderId="0" xfId="1" applyNumberFormat="1" applyFont="1" applyFill="1"/>
    <xf numFmtId="9" fontId="0" fillId="6" borderId="53" xfId="1" applyNumberFormat="1" applyFont="1" applyFill="1" applyBorder="1" applyAlignment="1">
      <alignment horizontal="right"/>
    </xf>
    <xf numFmtId="180" fontId="4" fillId="6" borderId="0" xfId="1" applyNumberFormat="1" applyFont="1" applyFill="1" applyAlignment="1">
      <alignment horizontal="right"/>
    </xf>
    <xf numFmtId="180" fontId="0" fillId="6" borderId="0" xfId="1" applyNumberFormat="1" applyFont="1" applyFill="1"/>
    <xf numFmtId="43" fontId="0" fillId="6" borderId="53" xfId="1" applyFont="1" applyFill="1" applyBorder="1"/>
    <xf numFmtId="49" fontId="0" fillId="6" borderId="0" xfId="1" applyNumberFormat="1" applyFont="1" applyFill="1" applyAlignment="1"/>
    <xf numFmtId="49" fontId="0" fillId="6" borderId="53" xfId="1" quotePrefix="1" applyNumberFormat="1" applyFont="1" applyFill="1" applyBorder="1" applyAlignment="1"/>
    <xf numFmtId="43" fontId="0" fillId="6" borderId="0" xfId="1" applyFont="1" applyFill="1" applyAlignment="1">
      <alignment horizontal="right"/>
    </xf>
    <xf numFmtId="164" fontId="1" fillId="6" borderId="0" xfId="1" applyNumberFormat="1" applyFont="1" applyFill="1"/>
    <xf numFmtId="187" fontId="1" fillId="6" borderId="0" xfId="1" applyNumberFormat="1" applyFont="1" applyFill="1"/>
    <xf numFmtId="187" fontId="0" fillId="6" borderId="0" xfId="1" applyNumberFormat="1" applyFont="1" applyFill="1"/>
    <xf numFmtId="0" fontId="0" fillId="6" borderId="0" xfId="0" applyFill="1" applyAlignment="1">
      <alignment horizontal="right"/>
    </xf>
    <xf numFmtId="9" fontId="0" fillId="6" borderId="53" xfId="1" applyNumberFormat="1" applyFont="1" applyFill="1" applyBorder="1"/>
    <xf numFmtId="49" fontId="0" fillId="6" borderId="0" xfId="0" applyNumberFormat="1" applyFill="1" applyAlignment="1">
      <alignment horizontal="right"/>
    </xf>
    <xf numFmtId="49" fontId="0" fillId="6" borderId="0" xfId="16" applyNumberFormat="1" applyFont="1" applyFill="1" applyAlignment="1">
      <alignment horizontal="right"/>
    </xf>
    <xf numFmtId="164" fontId="0" fillId="6" borderId="8" xfId="1" applyNumberFormat="1" applyFont="1" applyFill="1" applyBorder="1" applyAlignment="1">
      <alignment horizontal="center"/>
    </xf>
    <xf numFmtId="164" fontId="0" fillId="6" borderId="61" xfId="1" applyNumberFormat="1" applyFont="1" applyFill="1" applyBorder="1" applyAlignment="1">
      <alignment horizontal="center"/>
    </xf>
    <xf numFmtId="169" fontId="13" fillId="6" borderId="9" xfId="17" applyNumberFormat="1" applyFont="1" applyFill="1" applyBorder="1" applyAlignment="1" applyProtection="1">
      <alignment horizontal="right" vertical="center"/>
      <protection hidden="1"/>
    </xf>
    <xf numFmtId="43" fontId="8" fillId="6" borderId="6" xfId="1" applyFont="1" applyFill="1" applyBorder="1" applyAlignment="1" applyProtection="1">
      <alignment horizontal="right" vertical="center"/>
      <protection locked="0"/>
    </xf>
    <xf numFmtId="43" fontId="8" fillId="6" borderId="6" xfId="1" applyFont="1" applyFill="1" applyBorder="1" applyAlignment="1" applyProtection="1">
      <alignment horizontal="center" vertical="center"/>
      <protection hidden="1"/>
    </xf>
    <xf numFmtId="169" fontId="13" fillId="6" borderId="11" xfId="17" applyNumberFormat="1" applyFont="1" applyFill="1" applyBorder="1" applyAlignment="1" applyProtection="1">
      <alignment horizontal="right" vertical="center"/>
      <protection hidden="1"/>
    </xf>
    <xf numFmtId="183" fontId="13" fillId="6" borderId="11" xfId="1" applyNumberFormat="1" applyFont="1" applyFill="1" applyBorder="1" applyAlignment="1" applyProtection="1">
      <alignment horizontal="right" vertical="center"/>
      <protection hidden="1"/>
    </xf>
    <xf numFmtId="174" fontId="17" fillId="6" borderId="0" xfId="17" applyNumberFormat="1" applyFont="1" applyFill="1" applyAlignment="1">
      <alignment horizontal="right"/>
    </xf>
    <xf numFmtId="174" fontId="18" fillId="6" borderId="0" xfId="17" applyNumberFormat="1" applyFont="1" applyFill="1" applyAlignment="1">
      <alignment horizontal="right" vertical="center"/>
    </xf>
    <xf numFmtId="164" fontId="0" fillId="6" borderId="0" xfId="2" applyFont="1" applyFill="1" applyBorder="1"/>
    <xf numFmtId="164" fontId="4" fillId="6" borderId="0" xfId="2" applyNumberFormat="1" applyFont="1" applyFill="1"/>
    <xf numFmtId="9" fontId="0" fillId="6" borderId="0" xfId="1" applyNumberFormat="1" applyFont="1" applyFill="1" applyBorder="1"/>
    <xf numFmtId="173" fontId="0" fillId="6" borderId="0" xfId="15" applyNumberFormat="1" applyFont="1" applyFill="1"/>
    <xf numFmtId="173" fontId="0" fillId="6" borderId="0" xfId="15" applyNumberFormat="1" applyFont="1" applyFill="1" applyBorder="1"/>
    <xf numFmtId="49" fontId="0" fillId="6" borderId="0" xfId="2" applyNumberFormat="1" applyFont="1" applyFill="1" applyAlignment="1">
      <alignment horizontal="right"/>
    </xf>
    <xf numFmtId="164" fontId="4" fillId="6" borderId="0" xfId="2" applyFont="1" applyFill="1" applyBorder="1"/>
    <xf numFmtId="49" fontId="0" fillId="6" borderId="0" xfId="1" applyNumberFormat="1" applyFont="1" applyFill="1" applyAlignment="1">
      <alignment horizontal="center"/>
    </xf>
    <xf numFmtId="164" fontId="8" fillId="6" borderId="0" xfId="2" applyFont="1" applyFill="1" applyBorder="1"/>
    <xf numFmtId="187" fontId="4" fillId="6" borderId="0" xfId="1" applyNumberFormat="1" applyFont="1" applyFill="1" applyAlignment="1">
      <alignment horizontal="right"/>
    </xf>
    <xf numFmtId="183" fontId="13" fillId="6" borderId="11" xfId="1" applyNumberFormat="1" applyFont="1" applyFill="1" applyBorder="1" applyAlignment="1" applyProtection="1">
      <alignment vertical="center"/>
      <protection hidden="1"/>
    </xf>
    <xf numFmtId="164" fontId="0" fillId="6" borderId="0" xfId="2" applyFont="1" applyFill="1" applyAlignment="1">
      <alignment horizontal="center"/>
    </xf>
    <xf numFmtId="164" fontId="4" fillId="6" borderId="0" xfId="2" applyFont="1" applyFill="1" applyAlignment="1">
      <alignment horizontal="center"/>
    </xf>
    <xf numFmtId="164" fontId="0" fillId="6" borderId="0" xfId="2" applyFont="1" applyFill="1" applyBorder="1" applyAlignment="1">
      <alignment horizontal="center"/>
    </xf>
    <xf numFmtId="164" fontId="8" fillId="6" borderId="0" xfId="2" applyFont="1" applyFill="1" applyAlignment="1">
      <alignment horizontal="center"/>
    </xf>
    <xf numFmtId="164" fontId="0" fillId="6" borderId="8" xfId="0" applyNumberFormat="1" applyFont="1" applyFill="1" applyBorder="1"/>
    <xf numFmtId="164" fontId="0" fillId="6" borderId="6" xfId="2" applyFont="1" applyFill="1" applyBorder="1"/>
    <xf numFmtId="164" fontId="0" fillId="6" borderId="61" xfId="2" applyFont="1" applyFill="1" applyBorder="1"/>
    <xf numFmtId="164" fontId="0" fillId="6" borderId="8" xfId="2" applyFont="1" applyFill="1" applyBorder="1"/>
    <xf numFmtId="164" fontId="4" fillId="6" borderId="58" xfId="2" applyFont="1" applyFill="1" applyBorder="1"/>
    <xf numFmtId="43" fontId="0" fillId="6" borderId="4" xfId="1" applyFont="1" applyFill="1" applyBorder="1"/>
    <xf numFmtId="43" fontId="0" fillId="6" borderId="6" xfId="1" applyFont="1" applyFill="1" applyBorder="1"/>
    <xf numFmtId="0" fontId="0" fillId="6" borderId="59" xfId="1" quotePrefix="1" applyNumberFormat="1" applyFont="1" applyFill="1" applyBorder="1"/>
    <xf numFmtId="10" fontId="0" fillId="6" borderId="0" xfId="0" applyNumberFormat="1" applyFill="1"/>
    <xf numFmtId="43" fontId="0" fillId="6" borderId="61" xfId="1" applyNumberFormat="1" applyFont="1" applyFill="1" applyBorder="1"/>
    <xf numFmtId="10" fontId="0" fillId="6" borderId="0" xfId="0" applyNumberFormat="1" applyFont="1" applyFill="1"/>
    <xf numFmtId="164" fontId="4" fillId="6" borderId="4" xfId="2" applyFont="1" applyFill="1" applyBorder="1"/>
    <xf numFmtId="164" fontId="0" fillId="6" borderId="4" xfId="2" applyFont="1" applyFill="1" applyBorder="1" applyAlignment="1">
      <alignment horizontal="center"/>
    </xf>
    <xf numFmtId="164" fontId="0" fillId="6" borderId="60" xfId="2" applyFont="1" applyFill="1" applyBorder="1" applyAlignment="1">
      <alignment horizontal="center"/>
    </xf>
    <xf numFmtId="164" fontId="0" fillId="6" borderId="60" xfId="2" applyFont="1" applyFill="1" applyBorder="1"/>
    <xf numFmtId="164" fontId="4" fillId="6" borderId="4" xfId="2" applyFont="1" applyFill="1" applyBorder="1" applyAlignment="1">
      <alignment horizontal="center"/>
    </xf>
    <xf numFmtId="164" fontId="8" fillId="6" borderId="4" xfId="2" applyFont="1" applyFill="1" applyBorder="1" applyAlignment="1">
      <alignment horizontal="center"/>
    </xf>
    <xf numFmtId="164" fontId="8" fillId="6" borderId="60" xfId="2" applyFont="1" applyFill="1" applyBorder="1" applyAlignment="1">
      <alignment horizontal="center"/>
    </xf>
    <xf numFmtId="164" fontId="8" fillId="6" borderId="4" xfId="2" applyFont="1" applyFill="1" applyBorder="1"/>
    <xf numFmtId="176" fontId="4" fillId="6" borderId="0" xfId="1" applyNumberFormat="1" applyFont="1" applyFill="1" applyAlignment="1">
      <alignment horizontal="left"/>
    </xf>
    <xf numFmtId="173" fontId="0" fillId="6" borderId="0" xfId="0" applyNumberFormat="1" applyFill="1" applyAlignment="1">
      <alignment horizontal="right"/>
    </xf>
    <xf numFmtId="43" fontId="0" fillId="6" borderId="7" xfId="1" applyFont="1" applyFill="1" applyBorder="1"/>
    <xf numFmtId="43" fontId="0" fillId="6" borderId="60" xfId="1" applyFont="1" applyFill="1" applyBorder="1"/>
    <xf numFmtId="176" fontId="0" fillId="6" borderId="60" xfId="1" applyNumberFormat="1" applyFont="1" applyFill="1" applyBorder="1" applyAlignment="1"/>
    <xf numFmtId="176" fontId="0" fillId="6" borderId="61" xfId="1" applyNumberFormat="1" applyFont="1" applyFill="1" applyBorder="1" applyAlignment="1"/>
    <xf numFmtId="179" fontId="0" fillId="6" borderId="0" xfId="1" applyNumberFormat="1" applyFont="1" applyFill="1"/>
    <xf numFmtId="164" fontId="0" fillId="6" borderId="0" xfId="1" applyNumberFormat="1" applyFont="1" applyFill="1" applyBorder="1"/>
    <xf numFmtId="164" fontId="4" fillId="6" borderId="0" xfId="1" applyNumberFormat="1" applyFont="1" applyFill="1" applyBorder="1"/>
    <xf numFmtId="185" fontId="0" fillId="6" borderId="0" xfId="1" applyNumberFormat="1" applyFont="1" applyFill="1" applyBorder="1"/>
    <xf numFmtId="164" fontId="0" fillId="6" borderId="4" xfId="1" applyNumberFormat="1" applyFont="1" applyFill="1" applyBorder="1"/>
    <xf numFmtId="164" fontId="0" fillId="6" borderId="60" xfId="1" applyNumberFormat="1" applyFont="1" applyFill="1" applyBorder="1"/>
    <xf numFmtId="164" fontId="4" fillId="6" borderId="4" xfId="1" applyNumberFormat="1" applyFont="1" applyFill="1" applyBorder="1"/>
    <xf numFmtId="185" fontId="0" fillId="6" borderId="60" xfId="1" applyNumberFormat="1" applyFont="1" applyFill="1" applyBorder="1"/>
    <xf numFmtId="164" fontId="0" fillId="6" borderId="4" xfId="2" applyFont="1" applyFill="1" applyBorder="1"/>
    <xf numFmtId="173" fontId="0" fillId="6" borderId="0" xfId="1" applyNumberFormat="1" applyFont="1" applyFill="1"/>
    <xf numFmtId="185" fontId="0" fillId="0" borderId="4" xfId="1" applyNumberFormat="1" applyFont="1" applyFill="1" applyBorder="1" applyAlignment="1">
      <alignment horizontal="center"/>
    </xf>
    <xf numFmtId="185" fontId="0" fillId="0" borderId="4" xfId="1" applyNumberFormat="1" applyFont="1" applyBorder="1"/>
    <xf numFmtId="185" fontId="0" fillId="0" borderId="8" xfId="1" applyNumberFormat="1" applyFont="1" applyFill="1" applyBorder="1" applyAlignment="1">
      <alignment horizontal="center"/>
    </xf>
    <xf numFmtId="193" fontId="0" fillId="6" borderId="0" xfId="1" applyNumberFormat="1" applyFont="1" applyFill="1"/>
    <xf numFmtId="164" fontId="0" fillId="6" borderId="24" xfId="2" applyFont="1" applyFill="1" applyBorder="1"/>
    <xf numFmtId="203" fontId="0" fillId="6" borderId="0" xfId="1" applyNumberFormat="1" applyFont="1" applyFill="1"/>
    <xf numFmtId="2" fontId="12" fillId="32" borderId="4" xfId="0" applyNumberFormat="1" applyFont="1" applyFill="1" applyBorder="1" applyAlignment="1">
      <alignment horizontal="center"/>
    </xf>
    <xf numFmtId="164" fontId="4" fillId="6" borderId="7" xfId="2" applyFont="1" applyFill="1" applyBorder="1" applyAlignment="1">
      <alignment horizontal="center"/>
    </xf>
    <xf numFmtId="176" fontId="0" fillId="6" borderId="58" xfId="0" applyNumberFormat="1" applyFill="1" applyBorder="1" applyAlignment="1">
      <alignment horizontal="right"/>
    </xf>
    <xf numFmtId="43" fontId="0" fillId="6" borderId="58" xfId="1" applyFont="1" applyFill="1" applyBorder="1"/>
    <xf numFmtId="185" fontId="0" fillId="6" borderId="0" xfId="0" applyNumberFormat="1" applyFill="1" applyBorder="1" applyAlignment="1">
      <alignment horizontal="center"/>
    </xf>
    <xf numFmtId="185" fontId="0" fillId="6" borderId="0" xfId="0" applyNumberFormat="1" applyFill="1" applyBorder="1" applyAlignment="1">
      <alignment horizontal="right"/>
    </xf>
    <xf numFmtId="0" fontId="0" fillId="6" borderId="0" xfId="0" applyFill="1"/>
    <xf numFmtId="185" fontId="0" fillId="6" borderId="0" xfId="1" applyNumberFormat="1" applyFont="1" applyFill="1"/>
    <xf numFmtId="9" fontId="0" fillId="6" borderId="0" xfId="1" applyNumberFormat="1" applyFont="1" applyFill="1"/>
    <xf numFmtId="176" fontId="0" fillId="6" borderId="0" xfId="1" applyNumberFormat="1" applyFont="1" applyFill="1" applyAlignment="1">
      <alignment horizontal="center"/>
    </xf>
    <xf numFmtId="164" fontId="0" fillId="6" borderId="53" xfId="1" applyNumberFormat="1" applyFont="1" applyFill="1" applyBorder="1"/>
    <xf numFmtId="43" fontId="0" fillId="0" borderId="53" xfId="1" applyFont="1" applyBorder="1" applyAlignment="1">
      <alignment horizontal="right"/>
    </xf>
    <xf numFmtId="180" fontId="0" fillId="6" borderId="53" xfId="1" applyNumberFormat="1" applyFont="1" applyFill="1" applyBorder="1"/>
    <xf numFmtId="0" fontId="1" fillId="0" borderId="0" xfId="1" applyNumberFormat="1" applyFont="1" applyFill="1"/>
    <xf numFmtId="49" fontId="0" fillId="0" borderId="53" xfId="1" quotePrefix="1" applyNumberFormat="1" applyFont="1" applyBorder="1"/>
    <xf numFmtId="173" fontId="0" fillId="6" borderId="53" xfId="1" applyNumberFormat="1" applyFont="1" applyFill="1" applyBorder="1"/>
    <xf numFmtId="0" fontId="8" fillId="0" borderId="53" xfId="1" quotePrefix="1" applyNumberFormat="1" applyFont="1" applyBorder="1"/>
    <xf numFmtId="0" fontId="8" fillId="0" borderId="53" xfId="1" quotePrefix="1" applyNumberFormat="1" applyFont="1" applyFill="1" applyBorder="1"/>
    <xf numFmtId="43" fontId="0" fillId="0" borderId="53" xfId="1" applyFont="1" applyFill="1" applyBorder="1"/>
    <xf numFmtId="198" fontId="1" fillId="6" borderId="0" xfId="1" applyNumberFormat="1" applyFont="1" applyFill="1"/>
    <xf numFmtId="164" fontId="0" fillId="6" borderId="53" xfId="2" applyFont="1" applyFill="1" applyBorder="1"/>
    <xf numFmtId="0" fontId="1" fillId="0" borderId="0" xfId="16" applyNumberFormat="1" applyFont="1"/>
    <xf numFmtId="0" fontId="0" fillId="0" borderId="53" xfId="16" quotePrefix="1" applyNumberFormat="1" applyFont="1" applyBorder="1"/>
    <xf numFmtId="9" fontId="0" fillId="0" borderId="53" xfId="16" applyNumberFormat="1" applyFont="1" applyBorder="1"/>
    <xf numFmtId="43" fontId="0" fillId="0" borderId="53" xfId="16" applyFont="1" applyBorder="1"/>
    <xf numFmtId="9" fontId="0" fillId="0" borderId="53" xfId="15" applyFont="1" applyBorder="1"/>
    <xf numFmtId="0" fontId="0" fillId="31" borderId="58" xfId="0" applyNumberFormat="1" applyFont="1" applyFill="1" applyBorder="1" applyAlignment="1" applyProtection="1">
      <alignment horizontal="center"/>
      <protection locked="0"/>
    </xf>
    <xf numFmtId="176" fontId="8" fillId="0" borderId="58" xfId="1" applyNumberFormat="1" applyFont="1" applyFill="1" applyBorder="1" applyAlignment="1" applyProtection="1">
      <alignment horizontal="center"/>
      <protection locked="0"/>
    </xf>
    <xf numFmtId="176" fontId="8" fillId="0" borderId="58" xfId="1" applyNumberFormat="1" applyFont="1" applyFill="1" applyBorder="1" applyAlignment="1" applyProtection="1">
      <alignment horizontal="center"/>
      <protection hidden="1"/>
    </xf>
    <xf numFmtId="176" fontId="8" fillId="6" borderId="58" xfId="1" applyNumberFormat="1" applyFont="1" applyFill="1" applyBorder="1" applyAlignment="1" applyProtection="1">
      <alignment horizontal="right"/>
      <protection locked="0"/>
    </xf>
    <xf numFmtId="176" fontId="8" fillId="6" borderId="58" xfId="1" applyNumberFormat="1" applyFont="1" applyFill="1" applyBorder="1" applyAlignment="1" applyProtection="1">
      <alignment horizontal="right"/>
      <protection hidden="1"/>
    </xf>
    <xf numFmtId="0" fontId="1" fillId="31" borderId="58" xfId="0" applyNumberFormat="1" applyFont="1" applyFill="1" applyBorder="1" applyAlignment="1" applyProtection="1">
      <alignment horizontal="center"/>
      <protection locked="0"/>
    </xf>
    <xf numFmtId="176" fontId="8" fillId="0" borderId="58" xfId="1" applyNumberFormat="1" applyFont="1" applyFill="1" applyBorder="1" applyAlignment="1" applyProtection="1">
      <alignment horizontal="right"/>
      <protection locked="0"/>
    </xf>
    <xf numFmtId="176" fontId="8" fillId="0" borderId="58" xfId="1" applyNumberFormat="1" applyFont="1" applyFill="1" applyBorder="1" applyAlignment="1" applyProtection="1">
      <alignment horizontal="right"/>
      <protection hidden="1"/>
    </xf>
    <xf numFmtId="168" fontId="1" fillId="31" borderId="58" xfId="0" applyNumberFormat="1" applyFont="1" applyFill="1" applyBorder="1" applyAlignment="1" applyProtection="1">
      <alignment horizontal="center"/>
      <protection locked="0"/>
    </xf>
    <xf numFmtId="168" fontId="1" fillId="0" borderId="58" xfId="0" applyNumberFormat="1" applyFont="1" applyFill="1" applyBorder="1" applyAlignment="1" applyProtection="1">
      <alignment horizontal="center"/>
      <protection locked="0"/>
    </xf>
    <xf numFmtId="168" fontId="0" fillId="31" borderId="58" xfId="0" applyNumberFormat="1" applyFont="1" applyFill="1" applyBorder="1" applyAlignment="1" applyProtection="1">
      <alignment horizontal="center" vertical="center"/>
      <protection locked="0"/>
    </xf>
    <xf numFmtId="0" fontId="0" fillId="31" borderId="58" xfId="0" applyFont="1" applyFill="1" applyBorder="1" applyAlignment="1" applyProtection="1">
      <alignment horizontal="left" vertical="center"/>
      <protection locked="0" hidden="1"/>
    </xf>
    <xf numFmtId="169" fontId="8" fillId="0" borderId="61" xfId="17" applyNumberFormat="1" applyFont="1" applyFill="1" applyBorder="1" applyAlignment="1" applyProtection="1">
      <alignment horizontal="right" vertical="center"/>
      <protection locked="0"/>
    </xf>
    <xf numFmtId="169" fontId="8" fillId="6" borderId="61" xfId="17" applyNumberFormat="1" applyFont="1" applyFill="1" applyBorder="1" applyAlignment="1" applyProtection="1">
      <alignment horizontal="right" vertical="center"/>
      <protection locked="0"/>
    </xf>
    <xf numFmtId="169" fontId="8" fillId="0" borderId="58" xfId="17" applyNumberFormat="1" applyFont="1" applyFill="1" applyBorder="1" applyAlignment="1" applyProtection="1">
      <alignment horizontal="right" vertical="center"/>
      <protection locked="0"/>
    </xf>
    <xf numFmtId="169" fontId="8" fillId="6" borderId="58" xfId="17" applyNumberFormat="1" applyFont="1" applyFill="1" applyBorder="1" applyAlignment="1" applyProtection="1">
      <alignment horizontal="right" vertical="center"/>
      <protection locked="0"/>
    </xf>
    <xf numFmtId="0" fontId="0" fillId="31" borderId="58" xfId="0" applyFont="1" applyFill="1" applyBorder="1" applyAlignment="1" applyProtection="1">
      <alignment horizontal="left" vertical="center" wrapText="1"/>
      <protection locked="0" hidden="1"/>
    </xf>
    <xf numFmtId="169" fontId="8" fillId="0" borderId="58" xfId="17" applyNumberFormat="1" applyFont="1" applyFill="1" applyBorder="1" applyAlignment="1" applyProtection="1">
      <alignment horizontal="right" vertical="center"/>
      <protection hidden="1"/>
    </xf>
    <xf numFmtId="169" fontId="8" fillId="6" borderId="58" xfId="17" applyNumberFormat="1" applyFont="1" applyFill="1" applyBorder="1" applyAlignment="1" applyProtection="1">
      <alignment horizontal="right" vertical="center"/>
      <protection hidden="1"/>
    </xf>
    <xf numFmtId="168" fontId="0" fillId="0" borderId="58" xfId="0" applyNumberFormat="1" applyFont="1" applyFill="1" applyBorder="1" applyAlignment="1" applyProtection="1">
      <alignment horizontal="center" vertical="center"/>
      <protection locked="0"/>
    </xf>
    <xf numFmtId="0" fontId="0" fillId="6" borderId="58" xfId="0" applyFont="1" applyFill="1" applyBorder="1" applyAlignment="1" applyProtection="1">
      <alignment horizontal="left" vertical="center"/>
      <protection locked="0" hidden="1"/>
    </xf>
    <xf numFmtId="168" fontId="8" fillId="0" borderId="58" xfId="17" applyNumberFormat="1" applyFont="1" applyFill="1" applyBorder="1" applyAlignment="1" applyProtection="1">
      <alignment horizontal="right" vertical="center"/>
      <protection locked="0"/>
    </xf>
    <xf numFmtId="0" fontId="8" fillId="6" borderId="58" xfId="17" applyFont="1" applyFill="1" applyBorder="1" applyAlignment="1" applyProtection="1">
      <alignment horizontal="left" vertical="center"/>
      <protection locked="0"/>
    </xf>
    <xf numFmtId="169" fontId="8" fillId="0" borderId="57" xfId="17" applyNumberFormat="1" applyFont="1" applyFill="1" applyBorder="1" applyAlignment="1" applyProtection="1">
      <alignment horizontal="right" vertical="center"/>
      <protection locked="0"/>
    </xf>
    <xf numFmtId="169" fontId="8" fillId="6" borderId="57" xfId="17" applyNumberFormat="1" applyFont="1" applyFill="1" applyBorder="1" applyAlignment="1" applyProtection="1">
      <alignment horizontal="right" vertical="center"/>
      <protection locked="0"/>
    </xf>
    <xf numFmtId="0" fontId="8" fillId="0" borderId="61" xfId="17" applyFont="1" applyFill="1" applyBorder="1" applyAlignment="1">
      <alignment vertical="center"/>
    </xf>
    <xf numFmtId="0" fontId="8" fillId="0" borderId="60" xfId="17" applyFont="1" applyFill="1" applyBorder="1" applyAlignment="1">
      <alignment vertical="center"/>
    </xf>
    <xf numFmtId="183" fontId="8" fillId="0" borderId="58" xfId="1" applyNumberFormat="1" applyFont="1" applyFill="1" applyBorder="1" applyAlignment="1" applyProtection="1">
      <alignment horizontal="center" vertical="center"/>
      <protection hidden="1"/>
    </xf>
    <xf numFmtId="43" fontId="8" fillId="0" borderId="58" xfId="1" applyFont="1" applyFill="1" applyBorder="1" applyAlignment="1" applyProtection="1">
      <alignment horizontal="right" vertical="center"/>
      <protection locked="0"/>
    </xf>
    <xf numFmtId="43" fontId="8" fillId="6" borderId="58" xfId="1" applyFont="1" applyFill="1" applyBorder="1" applyAlignment="1" applyProtection="1">
      <alignment horizontal="right" vertical="center"/>
      <protection locked="0"/>
    </xf>
    <xf numFmtId="43" fontId="8" fillId="6" borderId="58" xfId="1" applyFont="1" applyFill="1" applyBorder="1" applyAlignment="1" applyProtection="1">
      <alignment horizontal="center" vertical="center"/>
      <protection hidden="1"/>
    </xf>
    <xf numFmtId="0" fontId="1" fillId="31" borderId="58" xfId="0" applyFont="1" applyFill="1" applyBorder="1" applyAlignment="1" applyProtection="1">
      <alignment horizontal="left" vertical="center"/>
      <protection locked="0" hidden="1"/>
    </xf>
    <xf numFmtId="43" fontId="8" fillId="0" borderId="61" xfId="1" applyFont="1" applyFill="1" applyBorder="1" applyAlignment="1" applyProtection="1">
      <alignment horizontal="right" vertical="center"/>
      <protection locked="0"/>
    </xf>
    <xf numFmtId="43" fontId="8" fillId="0" borderId="61" xfId="1" applyFont="1" applyFill="1" applyBorder="1" applyAlignment="1" applyProtection="1">
      <alignment horizontal="center" vertical="center"/>
      <protection hidden="1"/>
    </xf>
    <xf numFmtId="168" fontId="1" fillId="31" borderId="58" xfId="0" applyNumberFormat="1" applyFont="1" applyFill="1" applyBorder="1" applyAlignment="1" applyProtection="1">
      <alignment horizontal="center" vertical="center"/>
      <protection locked="0"/>
    </xf>
    <xf numFmtId="43" fontId="8" fillId="0" borderId="58" xfId="1" applyFont="1" applyFill="1" applyBorder="1" applyAlignment="1" applyProtection="1">
      <alignment horizontal="center" vertical="center"/>
      <protection hidden="1"/>
    </xf>
    <xf numFmtId="168" fontId="1" fillId="0" borderId="58" xfId="0" applyNumberFormat="1" applyFont="1" applyFill="1" applyBorder="1" applyAlignment="1" applyProtection="1">
      <alignment horizontal="center" vertical="center"/>
      <protection locked="0"/>
    </xf>
    <xf numFmtId="0" fontId="1" fillId="6" borderId="58" xfId="0" applyFont="1" applyFill="1" applyBorder="1" applyAlignment="1" applyProtection="1">
      <alignment horizontal="left" vertical="center"/>
      <protection locked="0" hidden="1"/>
    </xf>
    <xf numFmtId="183" fontId="8" fillId="6" borderId="58" xfId="1" applyNumberFormat="1" applyFont="1" applyFill="1" applyBorder="1" applyAlignment="1" applyProtection="1">
      <alignment horizontal="right" vertical="center"/>
      <protection hidden="1"/>
    </xf>
    <xf numFmtId="0" fontId="8" fillId="6" borderId="58" xfId="17" applyFont="1" applyFill="1" applyBorder="1" applyAlignment="1" applyProtection="1">
      <alignment horizontal="left" vertical="center"/>
      <protection hidden="1"/>
    </xf>
    <xf numFmtId="183" fontId="8" fillId="6" borderId="57" xfId="1" applyNumberFormat="1" applyFont="1" applyFill="1" applyBorder="1" applyAlignment="1" applyProtection="1">
      <alignment horizontal="right" vertical="center"/>
      <protection hidden="1"/>
    </xf>
    <xf numFmtId="0" fontId="8" fillId="0" borderId="61" xfId="17" applyNumberFormat="1" applyFont="1" applyFill="1" applyBorder="1" applyAlignment="1" applyProtection="1">
      <alignment horizontal="center" vertical="center"/>
      <protection hidden="1"/>
    </xf>
    <xf numFmtId="0" fontId="1" fillId="0" borderId="58" xfId="0" applyFont="1" applyFill="1" applyBorder="1" applyAlignment="1">
      <alignment vertical="center"/>
    </xf>
    <xf numFmtId="174" fontId="1" fillId="35" borderId="58" xfId="1" applyNumberFormat="1" applyFont="1" applyFill="1" applyBorder="1" applyAlignment="1">
      <alignment horizontal="right" vertical="center"/>
    </xf>
    <xf numFmtId="174" fontId="1" fillId="0" borderId="58" xfId="1" applyNumberFormat="1" applyFont="1" applyFill="1" applyBorder="1" applyAlignment="1">
      <alignment horizontal="right" vertical="center"/>
    </xf>
    <xf numFmtId="0" fontId="8" fillId="0" borderId="57" xfId="17" applyNumberFormat="1" applyFont="1" applyFill="1" applyBorder="1" applyAlignment="1" applyProtection="1">
      <alignment horizontal="center" vertical="center"/>
      <protection hidden="1"/>
    </xf>
    <xf numFmtId="0" fontId="0" fillId="0" borderId="57" xfId="0" applyFont="1" applyFill="1" applyBorder="1" applyAlignment="1">
      <alignment vertical="center"/>
    </xf>
    <xf numFmtId="174" fontId="1" fillId="35" borderId="57" xfId="1" applyNumberFormat="1" applyFont="1" applyFill="1" applyBorder="1" applyAlignment="1">
      <alignment horizontal="right" vertical="center"/>
    </xf>
    <xf numFmtId="174" fontId="1" fillId="0" borderId="57" xfId="1" applyNumberFormat="1" applyFont="1" applyFill="1" applyBorder="1" applyAlignment="1">
      <alignment horizontal="right" vertical="center"/>
    </xf>
    <xf numFmtId="0" fontId="1" fillId="0" borderId="61" xfId="0" applyFont="1" applyFill="1" applyBorder="1" applyAlignment="1">
      <alignment vertical="center"/>
    </xf>
    <xf numFmtId="174" fontId="8" fillId="39" borderId="61" xfId="17" applyNumberFormat="1" applyFont="1" applyFill="1" applyBorder="1" applyAlignment="1" applyProtection="1">
      <alignment horizontal="right" vertical="center"/>
      <protection locked="0"/>
    </xf>
    <xf numFmtId="0" fontId="8" fillId="0" borderId="58" xfId="17" applyNumberFormat="1" applyFont="1" applyFill="1" applyBorder="1" applyAlignment="1" applyProtection="1">
      <alignment horizontal="center" vertical="center"/>
      <protection hidden="1"/>
    </xf>
    <xf numFmtId="0" fontId="0" fillId="0" borderId="58" xfId="0" applyFont="1" applyFill="1" applyBorder="1" applyAlignment="1">
      <alignment vertical="center"/>
    </xf>
    <xf numFmtId="174" fontId="8" fillId="39" borderId="58" xfId="17" applyNumberFormat="1" applyFont="1" applyFill="1" applyBorder="1" applyAlignment="1" applyProtection="1">
      <alignment horizontal="right" vertical="center"/>
      <protection locked="0"/>
    </xf>
    <xf numFmtId="0" fontId="1" fillId="0" borderId="57" xfId="0" applyFont="1" applyFill="1" applyBorder="1" applyAlignment="1">
      <alignment vertical="center"/>
    </xf>
    <xf numFmtId="174" fontId="8" fillId="39" borderId="57" xfId="17" applyNumberFormat="1" applyFont="1" applyFill="1" applyBorder="1" applyAlignment="1" applyProtection="1">
      <alignment horizontal="right" vertical="center"/>
      <protection locked="0"/>
    </xf>
    <xf numFmtId="174" fontId="8" fillId="39" borderId="61" xfId="17" applyNumberFormat="1" applyFont="1" applyFill="1" applyBorder="1" applyAlignment="1" applyProtection="1">
      <alignment horizontal="right" vertical="center"/>
      <protection hidden="1"/>
    </xf>
    <xf numFmtId="174" fontId="17" fillId="0" borderId="57" xfId="17" applyNumberFormat="1" applyFont="1" applyBorder="1" applyAlignment="1">
      <alignment horizontal="right" vertical="center"/>
    </xf>
    <xf numFmtId="174" fontId="17" fillId="6" borderId="53" xfId="17" applyNumberFormat="1" applyFont="1" applyFill="1" applyBorder="1" applyAlignment="1">
      <alignment horizontal="right"/>
    </xf>
    <xf numFmtId="0" fontId="1" fillId="0" borderId="0" xfId="1" applyNumberFormat="1" applyFont="1" applyAlignment="1">
      <alignment vertical="center"/>
    </xf>
    <xf numFmtId="174" fontId="8" fillId="35" borderId="61" xfId="17" applyNumberFormat="1" applyFont="1" applyFill="1" applyBorder="1" applyAlignment="1" applyProtection="1">
      <alignment horizontal="right" vertical="center"/>
      <protection locked="0"/>
    </xf>
    <xf numFmtId="174" fontId="8" fillId="35" borderId="57" xfId="17" applyNumberFormat="1" applyFont="1" applyFill="1" applyBorder="1" applyAlignment="1" applyProtection="1">
      <alignment horizontal="right" vertical="center"/>
      <protection locked="0"/>
    </xf>
    <xf numFmtId="0" fontId="8" fillId="0" borderId="61" xfId="17" applyNumberFormat="1" applyFont="1" applyFill="1" applyBorder="1" applyAlignment="1" applyProtection="1">
      <alignment horizontal="center" vertical="top"/>
      <protection hidden="1"/>
    </xf>
    <xf numFmtId="0" fontId="0" fillId="0" borderId="61" xfId="0" applyFont="1" applyFill="1" applyBorder="1" applyAlignment="1">
      <alignment vertical="center" wrapText="1"/>
    </xf>
    <xf numFmtId="174" fontId="8" fillId="39" borderId="58" xfId="17" applyNumberFormat="1" applyFont="1" applyFill="1" applyBorder="1" applyAlignment="1" applyProtection="1">
      <alignment horizontal="right" vertical="center"/>
      <protection hidden="1"/>
    </xf>
    <xf numFmtId="0" fontId="8" fillId="0" borderId="57" xfId="17" applyFont="1" applyFill="1" applyBorder="1" applyAlignment="1">
      <alignment vertical="center"/>
    </xf>
    <xf numFmtId="174" fontId="8" fillId="39" borderId="57" xfId="17" applyNumberFormat="1" applyFont="1" applyFill="1" applyBorder="1" applyAlignment="1" applyProtection="1">
      <alignment horizontal="right" vertical="center"/>
      <protection hidden="1"/>
    </xf>
    <xf numFmtId="0" fontId="17" fillId="0" borderId="61" xfId="17" applyFont="1" applyBorder="1" applyAlignment="1">
      <alignment vertical="center"/>
    </xf>
    <xf numFmtId="174" fontId="1" fillId="0" borderId="61" xfId="1" applyNumberFormat="1" applyFont="1" applyFill="1" applyBorder="1" applyAlignment="1">
      <alignment horizontal="right" vertical="center"/>
    </xf>
    <xf numFmtId="174" fontId="1" fillId="39" borderId="8" xfId="1" applyNumberFormat="1" applyFont="1" applyFill="1" applyBorder="1" applyAlignment="1">
      <alignment horizontal="right" vertical="center"/>
    </xf>
    <xf numFmtId="174" fontId="1" fillId="39" borderId="61" xfId="1" applyNumberFormat="1" applyFont="1" applyFill="1" applyBorder="1" applyAlignment="1">
      <alignment horizontal="right" vertical="center"/>
    </xf>
    <xf numFmtId="174" fontId="1" fillId="39" borderId="58" xfId="1" applyNumberFormat="1" applyFont="1" applyFill="1" applyBorder="1" applyAlignment="1">
      <alignment horizontal="right" vertical="center"/>
    </xf>
    <xf numFmtId="174" fontId="1" fillId="39" borderId="57" xfId="1" applyNumberFormat="1" applyFont="1" applyFill="1" applyBorder="1" applyAlignment="1">
      <alignment horizontal="right" vertical="center"/>
    </xf>
    <xf numFmtId="174" fontId="1" fillId="35" borderId="1" xfId="1" applyNumberFormat="1" applyFont="1" applyFill="1" applyBorder="1" applyAlignment="1">
      <alignment horizontal="right" vertical="center"/>
    </xf>
    <xf numFmtId="0" fontId="1" fillId="0" borderId="0" xfId="1" applyNumberFormat="1" applyFont="1" applyAlignment="1"/>
    <xf numFmtId="176" fontId="1" fillId="35" borderId="58" xfId="1" applyNumberFormat="1" applyFont="1" applyFill="1" applyBorder="1" applyAlignment="1">
      <alignment vertical="center"/>
    </xf>
    <xf numFmtId="176" fontId="1" fillId="0" borderId="58" xfId="1" applyNumberFormat="1" applyFont="1" applyFill="1" applyBorder="1" applyAlignment="1">
      <alignment vertical="center"/>
    </xf>
    <xf numFmtId="176" fontId="1" fillId="35" borderId="57" xfId="1" applyNumberFormat="1" applyFont="1" applyFill="1" applyBorder="1" applyAlignment="1">
      <alignment vertical="center"/>
    </xf>
    <xf numFmtId="176" fontId="1" fillId="0" borderId="57" xfId="1" applyNumberFormat="1" applyFont="1" applyFill="1" applyBorder="1" applyAlignment="1">
      <alignment vertical="center"/>
    </xf>
    <xf numFmtId="176" fontId="1" fillId="39" borderId="61" xfId="1" applyNumberFormat="1" applyFont="1" applyFill="1" applyBorder="1" applyAlignment="1">
      <alignment vertical="center"/>
    </xf>
    <xf numFmtId="176" fontId="1" fillId="39" borderId="58" xfId="1" applyNumberFormat="1" applyFont="1" applyFill="1" applyBorder="1" applyAlignment="1">
      <alignment vertical="center"/>
    </xf>
    <xf numFmtId="176" fontId="1" fillId="39" borderId="57" xfId="1" applyNumberFormat="1" applyFont="1" applyFill="1" applyBorder="1" applyAlignment="1">
      <alignment vertical="center"/>
    </xf>
    <xf numFmtId="176" fontId="8" fillId="39" borderId="61" xfId="1" applyNumberFormat="1" applyFont="1" applyFill="1" applyBorder="1" applyAlignment="1" applyProtection="1">
      <alignment vertical="center"/>
      <protection hidden="1"/>
    </xf>
    <xf numFmtId="199" fontId="1" fillId="35" borderId="1" xfId="1" applyNumberFormat="1" applyFont="1" applyFill="1" applyBorder="1" applyAlignment="1">
      <alignment vertical="center"/>
    </xf>
    <xf numFmtId="176" fontId="1" fillId="35" borderId="58" xfId="1" applyNumberFormat="1" applyFont="1" applyFill="1" applyBorder="1" applyAlignment="1">
      <alignment horizontal="right" vertical="center"/>
    </xf>
    <xf numFmtId="176" fontId="1" fillId="35" borderId="57" xfId="1" applyNumberFormat="1" applyFont="1" applyFill="1" applyBorder="1" applyAlignment="1">
      <alignment horizontal="right" vertical="center"/>
    </xf>
    <xf numFmtId="176" fontId="1" fillId="39" borderId="61" xfId="1" applyNumberFormat="1" applyFont="1" applyFill="1" applyBorder="1" applyAlignment="1">
      <alignment horizontal="right" vertical="center"/>
    </xf>
    <xf numFmtId="176" fontId="1" fillId="39" borderId="58" xfId="1" applyNumberFormat="1" applyFont="1" applyFill="1" applyBorder="1" applyAlignment="1">
      <alignment horizontal="right" vertical="center"/>
    </xf>
    <xf numFmtId="176" fontId="1" fillId="6" borderId="58" xfId="1" applyNumberFormat="1" applyFont="1" applyFill="1" applyBorder="1" applyAlignment="1">
      <alignment vertical="center"/>
    </xf>
    <xf numFmtId="176" fontId="1" fillId="39" borderId="57" xfId="1" applyNumberFormat="1" applyFont="1" applyFill="1" applyBorder="1" applyAlignment="1">
      <alignment horizontal="right" vertical="center"/>
    </xf>
    <xf numFmtId="49" fontId="1" fillId="0" borderId="0" xfId="1" applyNumberFormat="1" applyFont="1" applyAlignment="1">
      <alignment vertical="center"/>
    </xf>
    <xf numFmtId="49" fontId="12" fillId="37" borderId="54" xfId="1" applyNumberFormat="1" applyFont="1" applyFill="1" applyBorder="1" applyAlignment="1">
      <alignment vertical="center"/>
    </xf>
    <xf numFmtId="43" fontId="12" fillId="37" borderId="55" xfId="1" applyFont="1" applyFill="1" applyBorder="1" applyAlignment="1">
      <alignment vertical="center"/>
    </xf>
    <xf numFmtId="43" fontId="12" fillId="37" borderId="56" xfId="1" applyFont="1" applyFill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0" fontId="8" fillId="0" borderId="57" xfId="17" applyFont="1" applyFill="1" applyBorder="1" applyAlignment="1" applyProtection="1">
      <alignment horizontal="center" vertical="center"/>
      <protection hidden="1"/>
    </xf>
    <xf numFmtId="186" fontId="0" fillId="6" borderId="53" xfId="1" applyNumberFormat="1" applyFont="1" applyFill="1" applyBorder="1"/>
    <xf numFmtId="164" fontId="0" fillId="0" borderId="53" xfId="2" applyFont="1" applyBorder="1"/>
    <xf numFmtId="49" fontId="0" fillId="6" borderId="53" xfId="1" quotePrefix="1" applyNumberFormat="1" applyFont="1" applyFill="1" applyBorder="1"/>
    <xf numFmtId="173" fontId="0" fillId="6" borderId="53" xfId="15" applyNumberFormat="1" applyFont="1" applyFill="1" applyBorder="1"/>
    <xf numFmtId="175" fontId="0" fillId="6" borderId="53" xfId="1" applyNumberFormat="1" applyFont="1" applyFill="1" applyBorder="1"/>
    <xf numFmtId="49" fontId="4" fillId="0" borderId="53" xfId="1" quotePrefix="1" applyNumberFormat="1" applyFont="1" applyBorder="1"/>
    <xf numFmtId="173" fontId="4" fillId="6" borderId="53" xfId="15" applyNumberFormat="1" applyFont="1" applyFill="1" applyBorder="1"/>
    <xf numFmtId="164" fontId="4" fillId="6" borderId="53" xfId="2" applyFont="1" applyFill="1" applyBorder="1"/>
    <xf numFmtId="43" fontId="1" fillId="6" borderId="0" xfId="1" applyFont="1" applyFill="1"/>
    <xf numFmtId="164" fontId="4" fillId="0" borderId="53" xfId="2" applyFont="1" applyBorder="1"/>
    <xf numFmtId="9" fontId="1" fillId="6" borderId="53" xfId="1" applyNumberFormat="1" applyFont="1" applyFill="1" applyBorder="1"/>
    <xf numFmtId="164" fontId="1" fillId="6" borderId="53" xfId="2" applyFont="1" applyFill="1" applyBorder="1"/>
    <xf numFmtId="164" fontId="1" fillId="0" borderId="53" xfId="2" applyFont="1" applyBorder="1"/>
    <xf numFmtId="173" fontId="1" fillId="6" borderId="53" xfId="1" applyNumberFormat="1" applyFont="1" applyFill="1" applyBorder="1"/>
    <xf numFmtId="173" fontId="1" fillId="0" borderId="0" xfId="1" applyNumberFormat="1" applyFont="1"/>
    <xf numFmtId="173" fontId="1" fillId="0" borderId="53" xfId="1" applyNumberFormat="1" applyFont="1" applyBorder="1"/>
    <xf numFmtId="173" fontId="4" fillId="6" borderId="53" xfId="1" applyNumberFormat="1" applyFont="1" applyFill="1" applyBorder="1"/>
    <xf numFmtId="43" fontId="1" fillId="0" borderId="0" xfId="1" quotePrefix="1" applyFont="1" applyAlignment="1">
      <alignment horizontal="right"/>
    </xf>
    <xf numFmtId="9" fontId="1" fillId="6" borderId="0" xfId="1" applyNumberFormat="1" applyFont="1" applyFill="1" applyBorder="1"/>
    <xf numFmtId="164" fontId="1" fillId="6" borderId="0" xfId="2" applyFont="1" applyFill="1" applyBorder="1"/>
    <xf numFmtId="186" fontId="1" fillId="6" borderId="53" xfId="1" applyNumberFormat="1" applyFont="1" applyFill="1" applyBorder="1"/>
    <xf numFmtId="173" fontId="1" fillId="6" borderId="0" xfId="1" applyNumberFormat="1" applyFont="1" applyFill="1" applyBorder="1"/>
    <xf numFmtId="9" fontId="1" fillId="6" borderId="0" xfId="1" applyNumberFormat="1" applyFont="1" applyFill="1"/>
    <xf numFmtId="0" fontId="0" fillId="0" borderId="53" xfId="1" quotePrefix="1" applyNumberFormat="1" applyFont="1" applyBorder="1"/>
    <xf numFmtId="9" fontId="0" fillId="6" borderId="53" xfId="15" applyFont="1" applyFill="1" applyBorder="1"/>
    <xf numFmtId="173" fontId="13" fillId="6" borderId="53" xfId="15" applyNumberFormat="1" applyFont="1" applyFill="1" applyBorder="1" applyAlignment="1">
      <alignment horizontal="right"/>
    </xf>
    <xf numFmtId="164" fontId="13" fillId="6" borderId="53" xfId="2" applyFont="1" applyFill="1" applyBorder="1"/>
    <xf numFmtId="0" fontId="8" fillId="0" borderId="53" xfId="0" quotePrefix="1" applyNumberFormat="1" applyFont="1" applyBorder="1"/>
    <xf numFmtId="173" fontId="8" fillId="6" borderId="53" xfId="0" applyNumberFormat="1" applyFont="1" applyFill="1" applyBorder="1" applyAlignment="1">
      <alignment horizontal="right"/>
    </xf>
    <xf numFmtId="164" fontId="8" fillId="6" borderId="53" xfId="2" applyFont="1" applyFill="1" applyBorder="1"/>
    <xf numFmtId="9" fontId="8" fillId="6" borderId="53" xfId="0" applyNumberFormat="1" applyFont="1" applyFill="1" applyBorder="1" applyAlignment="1">
      <alignment horizontal="right"/>
    </xf>
    <xf numFmtId="173" fontId="0" fillId="0" borderId="53" xfId="1" applyNumberFormat="1" applyFont="1" applyBorder="1" applyAlignment="1">
      <alignment horizontal="right"/>
    </xf>
    <xf numFmtId="173" fontId="0" fillId="6" borderId="53" xfId="15" applyNumberFormat="1" applyFont="1" applyFill="1" applyBorder="1" applyAlignment="1">
      <alignment horizontal="right"/>
    </xf>
    <xf numFmtId="10" fontId="0" fillId="6" borderId="53" xfId="15" applyNumberFormat="1" applyFont="1" applyFill="1" applyBorder="1" applyAlignment="1">
      <alignment horizontal="right"/>
    </xf>
    <xf numFmtId="9" fontId="0" fillId="6" borderId="53" xfId="15" applyNumberFormat="1" applyFont="1" applyFill="1" applyBorder="1" applyAlignment="1">
      <alignment horizontal="right"/>
    </xf>
    <xf numFmtId="0" fontId="0" fillId="0" borderId="53" xfId="1" quotePrefix="1" applyNumberFormat="1" applyFont="1" applyFill="1" applyBorder="1"/>
    <xf numFmtId="0" fontId="0" fillId="0" borderId="53" xfId="1" quotePrefix="1" applyNumberFormat="1" applyFont="1" applyBorder="1" applyAlignment="1">
      <alignment horizontal="left"/>
    </xf>
    <xf numFmtId="9" fontId="0" fillId="6" borderId="53" xfId="0" applyNumberFormat="1" applyFill="1" applyBorder="1" applyAlignment="1">
      <alignment horizontal="right"/>
    </xf>
    <xf numFmtId="9" fontId="8" fillId="6" borderId="53" xfId="15" applyFont="1" applyFill="1" applyBorder="1" applyAlignment="1">
      <alignment horizontal="right"/>
    </xf>
    <xf numFmtId="9" fontId="0" fillId="0" borderId="53" xfId="1" applyNumberFormat="1" applyFont="1" applyBorder="1" applyAlignment="1">
      <alignment horizontal="right"/>
    </xf>
    <xf numFmtId="187" fontId="0" fillId="6" borderId="53" xfId="1" applyNumberFormat="1" applyFont="1" applyFill="1" applyBorder="1"/>
    <xf numFmtId="0" fontId="8" fillId="31" borderId="61" xfId="17" applyNumberFormat="1" applyFont="1" applyFill="1" applyBorder="1" applyAlignment="1" applyProtection="1">
      <alignment horizontal="center" vertical="center"/>
      <protection locked="0"/>
    </xf>
    <xf numFmtId="0" fontId="8" fillId="31" borderId="61" xfId="17" applyFont="1" applyFill="1" applyBorder="1" applyAlignment="1" applyProtection="1">
      <alignment horizontal="left" vertical="center"/>
      <protection hidden="1"/>
    </xf>
    <xf numFmtId="183" fontId="8" fillId="7" borderId="61" xfId="1" applyNumberFormat="1" applyFont="1" applyFill="1" applyBorder="1" applyAlignment="1" applyProtection="1">
      <alignment vertical="center"/>
      <protection hidden="1"/>
    </xf>
    <xf numFmtId="183" fontId="8" fillId="6" borderId="61" xfId="1" applyNumberFormat="1" applyFont="1" applyFill="1" applyBorder="1" applyAlignment="1" applyProtection="1">
      <alignment vertical="center"/>
      <protection hidden="1"/>
    </xf>
    <xf numFmtId="0" fontId="8" fillId="31" borderId="58" xfId="17" applyNumberFormat="1" applyFont="1" applyFill="1" applyBorder="1" applyAlignment="1" applyProtection="1">
      <alignment horizontal="center" vertical="center"/>
      <protection locked="0"/>
    </xf>
    <xf numFmtId="0" fontId="8" fillId="31" borderId="58" xfId="17" applyFont="1" applyFill="1" applyBorder="1" applyAlignment="1" applyProtection="1">
      <alignment horizontal="left" vertical="center"/>
      <protection hidden="1"/>
    </xf>
    <xf numFmtId="0" fontId="8" fillId="0" borderId="58" xfId="17" applyNumberFormat="1" applyFont="1" applyFill="1" applyBorder="1" applyAlignment="1" applyProtection="1">
      <alignment horizontal="center" vertical="center"/>
      <protection locked="0"/>
    </xf>
    <xf numFmtId="169" fontId="8" fillId="0" borderId="58" xfId="17" applyNumberFormat="1" applyFont="1" applyFill="1" applyBorder="1" applyAlignment="1" applyProtection="1">
      <alignment vertical="center"/>
      <protection locked="0"/>
    </xf>
    <xf numFmtId="169" fontId="8" fillId="0" borderId="57" xfId="17" applyNumberFormat="1" applyFont="1" applyFill="1" applyBorder="1" applyAlignment="1" applyProtection="1">
      <alignment vertical="center"/>
      <protection locked="0"/>
    </xf>
    <xf numFmtId="183" fontId="8" fillId="6" borderId="57" xfId="1" applyNumberFormat="1" applyFont="1" applyFill="1" applyBorder="1" applyAlignment="1" applyProtection="1">
      <alignment vertical="center"/>
      <protection hidden="1"/>
    </xf>
    <xf numFmtId="0" fontId="8" fillId="0" borderId="61" xfId="17" applyNumberFormat="1" applyFont="1" applyFill="1" applyBorder="1" applyAlignment="1">
      <alignment vertical="center"/>
    </xf>
    <xf numFmtId="0" fontId="0" fillId="6" borderId="58" xfId="0" applyFont="1" applyFill="1" applyBorder="1" applyAlignment="1">
      <alignment vertical="center"/>
    </xf>
    <xf numFmtId="174" fontId="1" fillId="39" borderId="6" xfId="1" applyNumberFormat="1" applyFont="1" applyFill="1" applyBorder="1" applyAlignment="1">
      <alignment horizontal="right" vertical="center"/>
    </xf>
    <xf numFmtId="0" fontId="0" fillId="6" borderId="57" xfId="0" applyFont="1" applyFill="1" applyBorder="1" applyAlignment="1">
      <alignment vertical="center"/>
    </xf>
    <xf numFmtId="0" fontId="17" fillId="0" borderId="53" xfId="17" applyFont="1" applyBorder="1" applyAlignment="1">
      <alignment vertical="center"/>
    </xf>
    <xf numFmtId="174" fontId="17" fillId="0" borderId="53" xfId="17" applyNumberFormat="1" applyFont="1" applyBorder="1" applyAlignment="1">
      <alignment horizontal="right" vertical="center"/>
    </xf>
    <xf numFmtId="9" fontId="1" fillId="0" borderId="0" xfId="15" applyFont="1"/>
    <xf numFmtId="173" fontId="1" fillId="6" borderId="0" xfId="15" applyNumberFormat="1" applyFont="1" applyFill="1"/>
    <xf numFmtId="173" fontId="1" fillId="6" borderId="53" xfId="15" applyNumberFormat="1" applyFont="1" applyFill="1" applyBorder="1"/>
    <xf numFmtId="173" fontId="1" fillId="0" borderId="0" xfId="1" applyNumberFormat="1" applyFont="1" applyAlignment="1">
      <alignment horizontal="right"/>
    </xf>
    <xf numFmtId="173" fontId="13" fillId="6" borderId="53" xfId="15" applyNumberFormat="1" applyFont="1" applyFill="1" applyBorder="1" applyAlignment="1">
      <alignment horizontal="center"/>
    </xf>
    <xf numFmtId="10" fontId="8" fillId="0" borderId="53" xfId="0" applyNumberFormat="1" applyFont="1" applyBorder="1" applyAlignment="1">
      <alignment horizontal="center"/>
    </xf>
    <xf numFmtId="9" fontId="8" fillId="6" borderId="53" xfId="0" applyNumberFormat="1" applyFont="1" applyFill="1" applyBorder="1" applyAlignment="1">
      <alignment horizontal="center"/>
    </xf>
    <xf numFmtId="49" fontId="8" fillId="0" borderId="58" xfId="17" applyNumberFormat="1" applyFont="1" applyFill="1" applyBorder="1" applyAlignment="1" applyProtection="1">
      <alignment horizontal="center" vertical="center"/>
      <protection hidden="1"/>
    </xf>
    <xf numFmtId="0" fontId="17" fillId="0" borderId="58" xfId="17" applyFont="1" applyFill="1" applyBorder="1" applyAlignment="1" applyProtection="1">
      <alignment horizontal="left" vertical="center"/>
      <protection hidden="1"/>
    </xf>
    <xf numFmtId="174" fontId="17" fillId="25" borderId="58" xfId="1" applyNumberFormat="1" applyFont="1" applyFill="1" applyBorder="1" applyAlignment="1" applyProtection="1">
      <alignment horizontal="right" vertical="center"/>
      <protection hidden="1"/>
    </xf>
    <xf numFmtId="174" fontId="17" fillId="36" borderId="58" xfId="1" applyNumberFormat="1" applyFont="1" applyFill="1" applyBorder="1" applyAlignment="1" applyProtection="1">
      <alignment horizontal="right" vertical="center"/>
      <protection locked="0"/>
    </xf>
    <xf numFmtId="174" fontId="17" fillId="49" borderId="58" xfId="1" applyNumberFormat="1" applyFont="1" applyFill="1" applyBorder="1" applyAlignment="1" applyProtection="1">
      <alignment horizontal="right" vertical="center"/>
      <protection hidden="1"/>
    </xf>
    <xf numFmtId="174" fontId="17" fillId="35" borderId="58" xfId="1" applyNumberFormat="1" applyFont="1" applyFill="1" applyBorder="1" applyAlignment="1" applyProtection="1">
      <alignment horizontal="right" vertical="center"/>
      <protection locked="0"/>
    </xf>
    <xf numFmtId="174" fontId="17" fillId="35" borderId="58" xfId="1" applyNumberFormat="1" applyFont="1" applyFill="1" applyBorder="1" applyAlignment="1" applyProtection="1">
      <alignment horizontal="right" vertical="center"/>
      <protection hidden="1"/>
    </xf>
    <xf numFmtId="174" fontId="17" fillId="0" borderId="58" xfId="1" applyNumberFormat="1" applyFont="1" applyFill="1" applyBorder="1" applyAlignment="1" applyProtection="1">
      <alignment horizontal="right" vertical="center"/>
      <protection hidden="1"/>
    </xf>
    <xf numFmtId="49" fontId="8" fillId="0" borderId="57" xfId="17" applyNumberFormat="1" applyFont="1" applyFill="1" applyBorder="1" applyAlignment="1" applyProtection="1">
      <alignment horizontal="center" vertical="center"/>
      <protection hidden="1"/>
    </xf>
    <xf numFmtId="0" fontId="17" fillId="0" borderId="57" xfId="17" applyFont="1" applyFill="1" applyBorder="1" applyAlignment="1" applyProtection="1">
      <alignment horizontal="left" vertical="center"/>
      <protection hidden="1"/>
    </xf>
    <xf numFmtId="174" fontId="17" fillId="25" borderId="57" xfId="1" applyNumberFormat="1" applyFont="1" applyFill="1" applyBorder="1" applyAlignment="1" applyProtection="1">
      <alignment horizontal="right" vertical="center"/>
      <protection hidden="1"/>
    </xf>
    <xf numFmtId="174" fontId="17" fillId="36" borderId="57" xfId="1" applyNumberFormat="1" applyFont="1" applyFill="1" applyBorder="1" applyAlignment="1" applyProtection="1">
      <alignment horizontal="right" vertical="center"/>
      <protection locked="0"/>
    </xf>
    <xf numFmtId="174" fontId="17" fillId="49" borderId="57" xfId="1" applyNumberFormat="1" applyFont="1" applyFill="1" applyBorder="1" applyAlignment="1" applyProtection="1">
      <alignment horizontal="right" vertical="center"/>
      <protection hidden="1"/>
    </xf>
    <xf numFmtId="174" fontId="17" fillId="35" borderId="57" xfId="1" applyNumberFormat="1" applyFont="1" applyFill="1" applyBorder="1" applyAlignment="1" applyProtection="1">
      <alignment horizontal="right" vertical="center"/>
      <protection locked="0"/>
    </xf>
    <xf numFmtId="174" fontId="17" fillId="35" borderId="57" xfId="1" applyNumberFormat="1" applyFont="1" applyFill="1" applyBorder="1" applyAlignment="1" applyProtection="1">
      <alignment horizontal="right" vertical="center"/>
      <protection hidden="1"/>
    </xf>
    <xf numFmtId="174" fontId="17" fillId="0" borderId="57" xfId="1" applyNumberFormat="1" applyFont="1" applyFill="1" applyBorder="1" applyAlignment="1" applyProtection="1">
      <alignment horizontal="right" vertical="center"/>
      <protection hidden="1"/>
    </xf>
    <xf numFmtId="49" fontId="8" fillId="0" borderId="61" xfId="17" applyNumberFormat="1" applyFont="1" applyFill="1" applyBorder="1" applyAlignment="1" applyProtection="1">
      <alignment horizontal="center" vertical="center"/>
      <protection hidden="1"/>
    </xf>
    <xf numFmtId="0" fontId="17" fillId="0" borderId="61" xfId="17" applyFont="1" applyFill="1" applyBorder="1" applyAlignment="1" applyProtection="1">
      <alignment horizontal="left" vertical="center"/>
      <protection hidden="1"/>
    </xf>
    <xf numFmtId="174" fontId="17" fillId="25" borderId="61" xfId="1" applyNumberFormat="1" applyFont="1" applyFill="1" applyBorder="1" applyAlignment="1" applyProtection="1">
      <alignment horizontal="right" vertical="center"/>
      <protection hidden="1"/>
    </xf>
    <xf numFmtId="174" fontId="17" fillId="36" borderId="61" xfId="1" applyNumberFormat="1" applyFont="1" applyFill="1" applyBorder="1" applyAlignment="1" applyProtection="1">
      <alignment horizontal="right" vertical="center"/>
      <protection locked="0"/>
    </xf>
    <xf numFmtId="174" fontId="17" fillId="49" borderId="61" xfId="1" applyNumberFormat="1" applyFont="1" applyFill="1" applyBorder="1" applyAlignment="1" applyProtection="1">
      <alignment horizontal="right" vertical="center"/>
      <protection hidden="1"/>
    </xf>
    <xf numFmtId="174" fontId="17" fillId="39" borderId="61" xfId="1" applyNumberFormat="1" applyFont="1" applyFill="1" applyBorder="1" applyAlignment="1" applyProtection="1">
      <alignment horizontal="right" vertical="center"/>
      <protection locked="0"/>
    </xf>
    <xf numFmtId="174" fontId="17" fillId="39" borderId="61" xfId="1" applyNumberFormat="1" applyFont="1" applyFill="1" applyBorder="1" applyAlignment="1" applyProtection="1">
      <alignment horizontal="right" vertical="center"/>
      <protection hidden="1"/>
    </xf>
    <xf numFmtId="0" fontId="8" fillId="0" borderId="58" xfId="17" applyFont="1" applyFill="1" applyBorder="1" applyAlignment="1" applyProtection="1">
      <alignment horizontal="left" vertical="center"/>
      <protection hidden="1"/>
    </xf>
    <xf numFmtId="174" fontId="8" fillId="49" borderId="58" xfId="1" applyNumberFormat="1" applyFont="1" applyFill="1" applyBorder="1" applyAlignment="1" applyProtection="1">
      <alignment horizontal="right" vertical="center"/>
      <protection hidden="1"/>
    </xf>
    <xf numFmtId="174" fontId="17" fillId="39" borderId="58" xfId="1" applyNumberFormat="1" applyFont="1" applyFill="1" applyBorder="1" applyAlignment="1" applyProtection="1">
      <alignment horizontal="right" vertical="center"/>
      <protection locked="0"/>
    </xf>
    <xf numFmtId="174" fontId="8" fillId="39" borderId="58" xfId="1" applyNumberFormat="1" applyFont="1" applyFill="1" applyBorder="1" applyAlignment="1" applyProtection="1">
      <alignment horizontal="right" vertical="center"/>
      <protection hidden="1"/>
    </xf>
    <xf numFmtId="174" fontId="17" fillId="39" borderId="58" xfId="1" applyNumberFormat="1" applyFont="1" applyFill="1" applyBorder="1" applyAlignment="1" applyProtection="1">
      <alignment horizontal="right" vertical="center"/>
      <protection hidden="1"/>
    </xf>
    <xf numFmtId="0" fontId="17" fillId="0" borderId="58" xfId="17" applyFont="1" applyFill="1" applyBorder="1" applyAlignment="1" applyProtection="1">
      <alignment horizontal="left" vertical="center"/>
      <protection locked="0"/>
    </xf>
    <xf numFmtId="0" fontId="17" fillId="0" borderId="57" xfId="17" applyFont="1" applyFill="1" applyBorder="1" applyAlignment="1" applyProtection="1">
      <alignment horizontal="left" vertical="center"/>
      <protection locked="0"/>
    </xf>
    <xf numFmtId="174" fontId="8" fillId="49" borderId="57" xfId="1" applyNumberFormat="1" applyFont="1" applyFill="1" applyBorder="1" applyAlignment="1" applyProtection="1">
      <alignment horizontal="right" vertical="center"/>
      <protection hidden="1"/>
    </xf>
    <xf numFmtId="174" fontId="17" fillId="39" borderId="57" xfId="1" applyNumberFormat="1" applyFont="1" applyFill="1" applyBorder="1" applyAlignment="1" applyProtection="1">
      <alignment horizontal="right" vertical="center"/>
      <protection locked="0"/>
    </xf>
    <xf numFmtId="174" fontId="17" fillId="0" borderId="57" xfId="17" applyNumberFormat="1" applyFont="1" applyFill="1" applyBorder="1" applyAlignment="1">
      <alignment horizontal="right" vertical="center"/>
    </xf>
    <xf numFmtId="0" fontId="0" fillId="0" borderId="53" xfId="0" quotePrefix="1" applyNumberFormat="1" applyFont="1" applyBorder="1"/>
    <xf numFmtId="173" fontId="0" fillId="0" borderId="53" xfId="0" applyNumberFormat="1" applyFont="1" applyBorder="1" applyAlignment="1">
      <alignment horizontal="right"/>
    </xf>
    <xf numFmtId="164" fontId="0" fillId="6" borderId="53" xfId="2" applyFont="1" applyFill="1" applyBorder="1" applyAlignment="1">
      <alignment horizontal="center"/>
    </xf>
    <xf numFmtId="0" fontId="0" fillId="0" borderId="53" xfId="0" applyNumberFormat="1" applyFont="1" applyBorder="1"/>
    <xf numFmtId="0" fontId="0" fillId="0" borderId="53" xfId="0" applyFont="1" applyBorder="1" applyAlignment="1">
      <alignment horizontal="center"/>
    </xf>
    <xf numFmtId="173" fontId="0" fillId="0" borderId="5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164" fontId="8" fillId="6" borderId="53" xfId="2" applyFont="1" applyFill="1" applyBorder="1" applyAlignment="1">
      <alignment horizontal="center"/>
    </xf>
    <xf numFmtId="0" fontId="8" fillId="0" borderId="53" xfId="0" applyNumberFormat="1" applyFont="1" applyBorder="1"/>
    <xf numFmtId="10" fontId="8" fillId="6" borderId="53" xfId="0" applyNumberFormat="1" applyFont="1" applyFill="1" applyBorder="1" applyAlignment="1">
      <alignment horizontal="right"/>
    </xf>
    <xf numFmtId="0" fontId="12" fillId="30" borderId="58" xfId="0" applyFont="1" applyFill="1" applyBorder="1" applyAlignment="1">
      <alignment horizontal="center" vertical="center"/>
    </xf>
    <xf numFmtId="0" fontId="12" fillId="44" borderId="58" xfId="0" applyFont="1" applyFill="1" applyBorder="1" applyAlignment="1">
      <alignment horizontal="center" vertical="center"/>
    </xf>
    <xf numFmtId="0" fontId="12" fillId="33" borderId="58" xfId="0" applyFont="1" applyFill="1" applyBorder="1" applyAlignment="1">
      <alignment horizontal="center" vertical="center"/>
    </xf>
    <xf numFmtId="0" fontId="0" fillId="0" borderId="58" xfId="0" applyNumberFormat="1" applyFont="1" applyBorder="1" applyAlignment="1"/>
    <xf numFmtId="185" fontId="0" fillId="0" borderId="56" xfId="0" applyNumberFormat="1" applyFont="1" applyBorder="1"/>
    <xf numFmtId="185" fontId="0" fillId="0" borderId="58" xfId="0" applyNumberFormat="1" applyFont="1" applyBorder="1"/>
    <xf numFmtId="164" fontId="0" fillId="6" borderId="61" xfId="0" applyNumberFormat="1" applyFont="1" applyFill="1" applyBorder="1"/>
    <xf numFmtId="10" fontId="0" fillId="6" borderId="58" xfId="15" applyNumberFormat="1" applyFont="1" applyFill="1" applyBorder="1" applyAlignment="1">
      <alignment horizontal="right"/>
    </xf>
    <xf numFmtId="0" fontId="0" fillId="6" borderId="58" xfId="0" applyFont="1" applyFill="1" applyBorder="1" applyAlignment="1">
      <alignment horizontal="right"/>
    </xf>
    <xf numFmtId="164" fontId="4" fillId="6" borderId="61" xfId="2" applyFont="1" applyFill="1" applyBorder="1"/>
    <xf numFmtId="43" fontId="13" fillId="20" borderId="58" xfId="1" applyFont="1" applyFill="1" applyBorder="1" applyAlignment="1">
      <alignment horizontal="center" vertical="center"/>
    </xf>
    <xf numFmtId="0" fontId="11" fillId="0" borderId="58" xfId="17" applyFont="1" applyFill="1" applyBorder="1" applyAlignment="1" applyProtection="1">
      <alignment horizontal="left" vertical="center"/>
      <protection hidden="1"/>
    </xf>
    <xf numFmtId="0" fontId="11" fillId="0" borderId="57" xfId="17" applyFont="1" applyFill="1" applyBorder="1" applyAlignment="1" applyProtection="1">
      <alignment horizontal="left" vertical="center"/>
      <protection hidden="1"/>
    </xf>
    <xf numFmtId="0" fontId="26" fillId="0" borderId="58" xfId="17" applyFont="1" applyFill="1" applyBorder="1" applyAlignment="1" applyProtection="1">
      <alignment horizontal="left" vertical="center"/>
      <protection hidden="1"/>
    </xf>
    <xf numFmtId="0" fontId="11" fillId="0" borderId="61" xfId="17" applyFont="1" applyFill="1" applyBorder="1" applyAlignment="1" applyProtection="1">
      <alignment horizontal="left" vertical="center"/>
      <protection hidden="1"/>
    </xf>
    <xf numFmtId="0" fontId="26" fillId="0" borderId="58" xfId="17" applyFont="1" applyFill="1" applyBorder="1" applyAlignment="1" applyProtection="1">
      <alignment horizontal="left" vertical="center" wrapText="1"/>
      <protection hidden="1"/>
    </xf>
    <xf numFmtId="0" fontId="11" fillId="0" borderId="58" xfId="17" applyFont="1" applyFill="1" applyBorder="1" applyAlignment="1" applyProtection="1">
      <alignment horizontal="left" vertical="center" wrapText="1"/>
      <protection hidden="1"/>
    </xf>
    <xf numFmtId="0" fontId="26" fillId="0" borderId="57" xfId="17" applyFont="1" applyFill="1" applyBorder="1" applyAlignment="1" applyProtection="1">
      <alignment horizontal="left" vertical="center"/>
      <protection hidden="1"/>
    </xf>
    <xf numFmtId="0" fontId="26" fillId="0" borderId="61" xfId="17" applyFont="1" applyFill="1" applyBorder="1" applyAlignment="1">
      <alignment vertical="center"/>
    </xf>
    <xf numFmtId="172" fontId="11" fillId="35" borderId="57" xfId="17" applyNumberFormat="1" applyFont="1" applyFill="1" applyBorder="1" applyAlignment="1">
      <alignment horizontal="right" vertical="center"/>
    </xf>
    <xf numFmtId="175" fontId="11" fillId="35" borderId="57" xfId="17" applyNumberFormat="1" applyFont="1" applyFill="1" applyBorder="1" applyAlignment="1">
      <alignment horizontal="right" vertical="center"/>
    </xf>
    <xf numFmtId="172" fontId="11" fillId="0" borderId="57" xfId="17" applyNumberFormat="1" applyFont="1" applyBorder="1" applyAlignment="1">
      <alignment horizontal="right" vertical="center"/>
    </xf>
    <xf numFmtId="0" fontId="26" fillId="0" borderId="58" xfId="17" applyFont="1" applyFill="1" applyBorder="1" applyAlignment="1" applyProtection="1">
      <alignment horizontal="center" vertical="center"/>
      <protection hidden="1"/>
    </xf>
    <xf numFmtId="0" fontId="0" fillId="0" borderId="53" xfId="0" quotePrefix="1" applyBorder="1"/>
    <xf numFmtId="10" fontId="0" fillId="6" borderId="53" xfId="0" applyNumberFormat="1" applyFill="1" applyBorder="1"/>
    <xf numFmtId="164" fontId="1" fillId="6" borderId="0" xfId="2" applyFont="1" applyFill="1" applyAlignment="1">
      <alignment horizontal="center"/>
    </xf>
    <xf numFmtId="164" fontId="1" fillId="6" borderId="4" xfId="2" applyFont="1" applyFill="1" applyBorder="1" applyAlignment="1">
      <alignment horizontal="center"/>
    </xf>
    <xf numFmtId="0" fontId="0" fillId="0" borderId="53" xfId="0" quotePrefix="1" applyFont="1" applyBorder="1"/>
    <xf numFmtId="10" fontId="0" fillId="6" borderId="53" xfId="0" applyNumberFormat="1" applyFont="1" applyFill="1" applyBorder="1"/>
    <xf numFmtId="164" fontId="1" fillId="6" borderId="53" xfId="2" applyFont="1" applyFill="1" applyBorder="1" applyAlignment="1">
      <alignment horizontal="center"/>
    </xf>
    <xf numFmtId="164" fontId="1" fillId="6" borderId="60" xfId="2" applyFont="1" applyFill="1" applyBorder="1" applyAlignment="1">
      <alignment horizontal="center"/>
    </xf>
    <xf numFmtId="0" fontId="0" fillId="0" borderId="53" xfId="0" applyFont="1" applyBorder="1"/>
    <xf numFmtId="9" fontId="0" fillId="0" borderId="53" xfId="0" applyNumberFormat="1" applyFont="1" applyBorder="1"/>
    <xf numFmtId="173" fontId="0" fillId="0" borderId="53" xfId="0" applyNumberFormat="1" applyBorder="1"/>
    <xf numFmtId="173" fontId="0" fillId="0" borderId="53" xfId="0" applyNumberFormat="1" applyFont="1" applyBorder="1"/>
    <xf numFmtId="43" fontId="1" fillId="0" borderId="0" xfId="1" applyFont="1" applyAlignment="1">
      <alignment horizontal="center"/>
    </xf>
    <xf numFmtId="0" fontId="0" fillId="0" borderId="58" xfId="0" applyFont="1" applyBorder="1" applyAlignment="1">
      <alignment horizontal="center" vertical="center"/>
    </xf>
    <xf numFmtId="0" fontId="12" fillId="46" borderId="58" xfId="0" applyFont="1" applyFill="1" applyBorder="1" applyAlignment="1">
      <alignment horizontal="center" vertical="center"/>
    </xf>
    <xf numFmtId="0" fontId="0" fillId="0" borderId="58" xfId="0" applyBorder="1" applyAlignment="1"/>
    <xf numFmtId="185" fontId="0" fillId="0" borderId="58" xfId="0" applyNumberFormat="1" applyBorder="1"/>
    <xf numFmtId="164" fontId="0" fillId="6" borderId="58" xfId="2" applyFont="1" applyFill="1" applyBorder="1"/>
    <xf numFmtId="43" fontId="4" fillId="6" borderId="58" xfId="0" applyNumberFormat="1" applyFont="1" applyFill="1" applyBorder="1"/>
    <xf numFmtId="0" fontId="0" fillId="0" borderId="53" xfId="0" applyFont="1" applyFill="1" applyBorder="1"/>
    <xf numFmtId="164" fontId="1" fillId="6" borderId="60" xfId="2" applyFont="1" applyFill="1" applyBorder="1"/>
    <xf numFmtId="9" fontId="0" fillId="6" borderId="58" xfId="15" applyFont="1" applyFill="1" applyBorder="1" applyAlignment="1">
      <alignment horizontal="right"/>
    </xf>
    <xf numFmtId="0" fontId="0" fillId="6" borderId="58" xfId="0" applyFill="1" applyBorder="1" applyAlignment="1">
      <alignment horizontal="right"/>
    </xf>
    <xf numFmtId="0" fontId="0" fillId="0" borderId="53" xfId="0" quotePrefix="1" applyNumberFormat="1" applyBorder="1"/>
    <xf numFmtId="220" fontId="0" fillId="6" borderId="53" xfId="1" applyNumberFormat="1" applyFont="1" applyFill="1" applyBorder="1" applyAlignment="1">
      <alignment horizontal="right"/>
    </xf>
    <xf numFmtId="10" fontId="0" fillId="0" borderId="53" xfId="0" applyNumberFormat="1" applyFont="1" applyBorder="1"/>
    <xf numFmtId="173" fontId="0" fillId="6" borderId="53" xfId="0" applyNumberFormat="1" applyFont="1" applyFill="1" applyBorder="1" applyAlignment="1">
      <alignment horizontal="right"/>
    </xf>
    <xf numFmtId="0" fontId="4" fillId="0" borderId="53" xfId="0" applyNumberFormat="1" applyFont="1" applyBorder="1"/>
    <xf numFmtId="0" fontId="4" fillId="0" borderId="53" xfId="0" applyFont="1" applyBorder="1"/>
    <xf numFmtId="10" fontId="4" fillId="6" borderId="53" xfId="15" applyNumberFormat="1" applyFont="1" applyFill="1" applyBorder="1" applyAlignment="1">
      <alignment horizontal="right"/>
    </xf>
    <xf numFmtId="0" fontId="1" fillId="0" borderId="4" xfId="1" applyNumberFormat="1" applyFont="1" applyFill="1" applyBorder="1"/>
    <xf numFmtId="176" fontId="12" fillId="44" borderId="53" xfId="1" applyNumberFormat="1" applyFont="1" applyFill="1" applyBorder="1" applyAlignment="1">
      <alignment horizontal="center"/>
    </xf>
    <xf numFmtId="185" fontId="0" fillId="0" borderId="53" xfId="1" applyNumberFormat="1" applyFont="1" applyFill="1" applyBorder="1"/>
    <xf numFmtId="43" fontId="4" fillId="0" borderId="53" xfId="1" applyFont="1" applyFill="1" applyBorder="1" applyAlignment="1">
      <alignment horizontal="center"/>
    </xf>
    <xf numFmtId="43" fontId="12" fillId="47" borderId="58" xfId="1" applyFont="1" applyFill="1" applyBorder="1" applyAlignment="1">
      <alignment horizontal="center" vertical="center"/>
    </xf>
    <xf numFmtId="43" fontId="12" fillId="44" borderId="58" xfId="1" applyFont="1" applyFill="1" applyBorder="1" applyAlignment="1">
      <alignment horizontal="center" vertical="center"/>
    </xf>
    <xf numFmtId="164" fontId="0" fillId="6" borderId="57" xfId="2" applyFont="1" applyFill="1" applyBorder="1"/>
    <xf numFmtId="190" fontId="4" fillId="6" borderId="61" xfId="2" applyNumberFormat="1" applyFont="1" applyFill="1" applyBorder="1"/>
    <xf numFmtId="43" fontId="4" fillId="6" borderId="58" xfId="1" applyFont="1" applyFill="1" applyBorder="1" applyAlignment="1">
      <alignment horizontal="center"/>
    </xf>
    <xf numFmtId="0" fontId="0" fillId="6" borderId="53" xfId="1" quotePrefix="1" applyNumberFormat="1" applyFont="1" applyFill="1" applyBorder="1"/>
    <xf numFmtId="178" fontId="0" fillId="6" borderId="53" xfId="1" applyNumberFormat="1" applyFont="1" applyFill="1" applyBorder="1"/>
    <xf numFmtId="179" fontId="0" fillId="6" borderId="53" xfId="1" applyNumberFormat="1" applyFont="1" applyFill="1" applyBorder="1"/>
    <xf numFmtId="178" fontId="4" fillId="6" borderId="58" xfId="1" applyNumberFormat="1" applyFont="1" applyFill="1" applyBorder="1"/>
    <xf numFmtId="185" fontId="0" fillId="6" borderId="53" xfId="1" applyNumberFormat="1" applyFont="1" applyFill="1" applyBorder="1"/>
    <xf numFmtId="43" fontId="12" fillId="32" borderId="58" xfId="1" applyFont="1" applyFill="1" applyBorder="1" applyAlignment="1">
      <alignment horizontal="center" vertical="center"/>
    </xf>
    <xf numFmtId="43" fontId="12" fillId="37" borderId="58" xfId="1" applyFont="1" applyFill="1" applyBorder="1" applyAlignment="1">
      <alignment horizontal="center" vertical="center"/>
    </xf>
    <xf numFmtId="189" fontId="0" fillId="6" borderId="58" xfId="1" applyNumberFormat="1" applyFont="1" applyFill="1" applyBorder="1"/>
    <xf numFmtId="194" fontId="0" fillId="6" borderId="53" xfId="1" applyNumberFormat="1" applyFont="1" applyFill="1" applyBorder="1"/>
    <xf numFmtId="193" fontId="0" fillId="6" borderId="53" xfId="1" applyNumberFormat="1" applyFont="1" applyFill="1" applyBorder="1"/>
    <xf numFmtId="194" fontId="0" fillId="6" borderId="58" xfId="1" applyNumberFormat="1" applyFont="1" applyFill="1" applyBorder="1"/>
    <xf numFmtId="192" fontId="0" fillId="6" borderId="57" xfId="2" applyNumberFormat="1" applyFont="1" applyFill="1" applyBorder="1"/>
    <xf numFmtId="43" fontId="0" fillId="6" borderId="61" xfId="1" applyFont="1" applyFill="1" applyBorder="1" applyAlignment="1">
      <alignment horizontal="center"/>
    </xf>
    <xf numFmtId="43" fontId="12" fillId="33" borderId="58" xfId="1" applyFont="1" applyFill="1" applyBorder="1" applyAlignment="1">
      <alignment horizontal="center" vertical="center"/>
    </xf>
    <xf numFmtId="43" fontId="12" fillId="40" borderId="58" xfId="1" applyFont="1" applyFill="1" applyBorder="1" applyAlignment="1">
      <alignment horizontal="center" vertical="center" wrapText="1"/>
    </xf>
    <xf numFmtId="185" fontId="0" fillId="6" borderId="58" xfId="1" applyNumberFormat="1" applyFont="1" applyFill="1" applyBorder="1" applyAlignment="1">
      <alignment horizontal="center" vertical="center" wrapText="1"/>
    </xf>
    <xf numFmtId="185" fontId="0" fillId="6" borderId="53" xfId="1" applyNumberFormat="1" applyFont="1" applyFill="1" applyBorder="1" applyAlignment="1">
      <alignment horizontal="right" vertical="center" wrapText="1"/>
    </xf>
    <xf numFmtId="201" fontId="0" fillId="6" borderId="53" xfId="1" applyNumberFormat="1" applyFont="1" applyFill="1" applyBorder="1" applyAlignment="1">
      <alignment horizontal="center"/>
    </xf>
    <xf numFmtId="203" fontId="0" fillId="6" borderId="53" xfId="1" applyNumberFormat="1" applyFont="1" applyFill="1" applyBorder="1"/>
    <xf numFmtId="185" fontId="0" fillId="6" borderId="58" xfId="1" applyNumberFormat="1" applyFont="1" applyFill="1" applyBorder="1" applyAlignment="1">
      <alignment horizontal="right" vertical="center" wrapText="1"/>
    </xf>
    <xf numFmtId="164" fontId="1" fillId="6" borderId="0" xfId="2" applyFont="1" applyFill="1" applyBorder="1" applyAlignment="1">
      <alignment horizontal="center"/>
    </xf>
    <xf numFmtId="43" fontId="1" fillId="0" borderId="0" xfId="1" applyFont="1" applyAlignment="1">
      <alignment horizontal="center" vertical="top"/>
    </xf>
    <xf numFmtId="0" fontId="0" fillId="0" borderId="58" xfId="0" applyBorder="1" applyAlignment="1">
      <alignment vertical="center"/>
    </xf>
    <xf numFmtId="185" fontId="0" fillId="6" borderId="58" xfId="0" applyNumberFormat="1" applyFill="1" applyBorder="1" applyAlignment="1">
      <alignment horizontal="right"/>
    </xf>
    <xf numFmtId="164" fontId="0" fillId="0" borderId="58" xfId="2" applyFont="1" applyBorder="1"/>
    <xf numFmtId="164" fontId="0" fillId="6" borderId="58" xfId="2" applyFont="1" applyFill="1" applyBorder="1" applyAlignment="1">
      <alignment horizontal="right"/>
    </xf>
    <xf numFmtId="43" fontId="0" fillId="0" borderId="58" xfId="0" applyNumberFormat="1" applyBorder="1"/>
    <xf numFmtId="185" fontId="0" fillId="0" borderId="53" xfId="0" applyNumberFormat="1" applyBorder="1" applyAlignment="1">
      <alignment horizontal="right"/>
    </xf>
    <xf numFmtId="0" fontId="0" fillId="6" borderId="53" xfId="0" applyFill="1" applyBorder="1"/>
    <xf numFmtId="0" fontId="0" fillId="6" borderId="53" xfId="0" applyNumberFormat="1" applyFill="1" applyBorder="1"/>
    <xf numFmtId="185" fontId="0" fillId="6" borderId="53" xfId="0" applyNumberFormat="1" applyFill="1" applyBorder="1"/>
    <xf numFmtId="0" fontId="0" fillId="0" borderId="53" xfId="1" applyNumberFormat="1" applyFont="1" applyFill="1" applyBorder="1"/>
    <xf numFmtId="185" fontId="4" fillId="6" borderId="53" xfId="1" applyNumberFormat="1" applyFont="1" applyFill="1" applyBorder="1"/>
    <xf numFmtId="189" fontId="0" fillId="6" borderId="53" xfId="1" applyNumberFormat="1" applyFont="1" applyFill="1" applyBorder="1"/>
    <xf numFmtId="0" fontId="0" fillId="0" borderId="53" xfId="1" applyNumberFormat="1" applyFont="1" applyBorder="1" applyAlignment="1">
      <alignment horizontal="right"/>
    </xf>
    <xf numFmtId="43" fontId="12" fillId="28" borderId="58" xfId="1" applyFont="1" applyFill="1" applyBorder="1" applyAlignment="1">
      <alignment horizontal="center" vertical="center"/>
    </xf>
    <xf numFmtId="2" fontId="1" fillId="6" borderId="53" xfId="1" applyNumberFormat="1" applyFont="1" applyFill="1" applyBorder="1" applyAlignment="1">
      <alignment horizontal="center"/>
    </xf>
    <xf numFmtId="2" fontId="0" fillId="0" borderId="53" xfId="1" applyNumberFormat="1" applyFont="1" applyBorder="1" applyAlignment="1">
      <alignment horizontal="center"/>
    </xf>
    <xf numFmtId="0" fontId="13" fillId="39" borderId="58" xfId="0" applyFont="1" applyFill="1" applyBorder="1" applyAlignment="1">
      <alignment horizontal="center" vertical="center" wrapText="1"/>
    </xf>
    <xf numFmtId="0" fontId="1" fillId="0" borderId="58" xfId="0" applyNumberFormat="1" applyFont="1" applyBorder="1"/>
    <xf numFmtId="183" fontId="1" fillId="31" borderId="58" xfId="1" applyNumberFormat="1" applyFont="1" applyFill="1" applyBorder="1" applyAlignment="1">
      <alignment horizontal="right"/>
    </xf>
    <xf numFmtId="183" fontId="1" fillId="31" borderId="61" xfId="1" applyNumberFormat="1" applyFont="1" applyFill="1" applyBorder="1" applyAlignment="1">
      <alignment horizontal="right"/>
    </xf>
    <xf numFmtId="183" fontId="1" fillId="31" borderId="57" xfId="1" applyNumberFormat="1" applyFont="1" applyFill="1" applyBorder="1" applyAlignment="1">
      <alignment horizontal="right"/>
    </xf>
    <xf numFmtId="0" fontId="1" fillId="0" borderId="61" xfId="0" applyNumberFormat="1" applyFont="1" applyBorder="1"/>
    <xf numFmtId="183" fontId="1" fillId="0" borderId="58" xfId="1" applyNumberFormat="1" applyFont="1" applyBorder="1" applyAlignment="1">
      <alignment horizontal="right"/>
    </xf>
    <xf numFmtId="170" fontId="1" fillId="0" borderId="58" xfId="0" applyNumberFormat="1" applyFont="1" applyBorder="1" applyAlignment="1">
      <alignment horizontal="right"/>
    </xf>
    <xf numFmtId="170" fontId="1" fillId="0" borderId="58" xfId="1" applyNumberFormat="1" applyFont="1" applyBorder="1" applyAlignment="1">
      <alignment horizontal="right"/>
    </xf>
    <xf numFmtId="176" fontId="1" fillId="31" borderId="58" xfId="1" applyNumberFormat="1" applyFont="1" applyFill="1" applyBorder="1" applyAlignment="1">
      <alignment horizontal="right"/>
    </xf>
    <xf numFmtId="0" fontId="4" fillId="0" borderId="53" xfId="1" quotePrefix="1" applyNumberFormat="1" applyFont="1" applyBorder="1"/>
    <xf numFmtId="43" fontId="4" fillId="0" borderId="53" xfId="1" applyFont="1" applyBorder="1" applyAlignment="1">
      <alignment horizontal="center"/>
    </xf>
    <xf numFmtId="43" fontId="4" fillId="0" borderId="53" xfId="1" applyFont="1" applyBorder="1" applyAlignment="1">
      <alignment horizontal="right"/>
    </xf>
    <xf numFmtId="2" fontId="1" fillId="0" borderId="0" xfId="1" applyNumberFormat="1" applyFont="1" applyBorder="1" applyAlignment="1">
      <alignment horizontal="center"/>
    </xf>
    <xf numFmtId="1" fontId="0" fillId="0" borderId="53" xfId="1" applyNumberFormat="1" applyFont="1" applyBorder="1" applyAlignment="1">
      <alignment horizontal="center"/>
    </xf>
    <xf numFmtId="164" fontId="0" fillId="0" borderId="53" xfId="1" applyNumberFormat="1" applyFont="1" applyBorder="1"/>
    <xf numFmtId="9" fontId="0" fillId="0" borderId="53" xfId="1" applyNumberFormat="1" applyFont="1" applyBorder="1"/>
    <xf numFmtId="196" fontId="0" fillId="0" borderId="53" xfId="1" applyNumberFormat="1" applyFont="1" applyBorder="1"/>
    <xf numFmtId="49" fontId="0" fillId="0" borderId="53" xfId="1" applyNumberFormat="1" applyFont="1" applyFill="1" applyBorder="1"/>
    <xf numFmtId="49" fontId="0" fillId="0" borderId="53" xfId="1" applyNumberFormat="1" applyFont="1" applyBorder="1"/>
    <xf numFmtId="0" fontId="12" fillId="24" borderId="56" xfId="35" applyBorder="1">
      <alignment horizontal="center" vertical="center"/>
    </xf>
    <xf numFmtId="0" fontId="1" fillId="25" borderId="58" xfId="36" applyBorder="1"/>
    <xf numFmtId="0" fontId="1" fillId="25" borderId="58" xfId="36" applyBorder="1" applyAlignment="1">
      <alignment horizontal="center"/>
    </xf>
    <xf numFmtId="0" fontId="0" fillId="0" borderId="58" xfId="0" applyFont="1" applyBorder="1"/>
    <xf numFmtId="0" fontId="0" fillId="0" borderId="58" xfId="0" quotePrefix="1" applyFont="1" applyBorder="1"/>
    <xf numFmtId="0" fontId="12" fillId="26" borderId="56" xfId="37" applyBorder="1">
      <alignment horizontal="center" vertical="center"/>
    </xf>
    <xf numFmtId="0" fontId="1" fillId="27" borderId="58" xfId="38" applyBorder="1"/>
    <xf numFmtId="0" fontId="1" fillId="27" borderId="58" xfId="38" applyBorder="1" applyAlignment="1">
      <alignment horizontal="center"/>
    </xf>
    <xf numFmtId="0" fontId="12" fillId="28" borderId="56" xfId="39" applyBorder="1">
      <alignment horizontal="center" vertical="center"/>
    </xf>
    <xf numFmtId="0" fontId="1" fillId="29" borderId="58" xfId="40" applyBorder="1"/>
    <xf numFmtId="0" fontId="1" fillId="29" borderId="58" xfId="40" applyBorder="1" applyAlignment="1">
      <alignment horizontal="center"/>
    </xf>
    <xf numFmtId="0" fontId="0" fillId="0" borderId="58" xfId="0" quotePrefix="1" applyFont="1" applyBorder="1" applyAlignment="1">
      <alignment wrapText="1"/>
    </xf>
    <xf numFmtId="49" fontId="12" fillId="30" borderId="56" xfId="41" applyBorder="1">
      <alignment horizontal="center" vertical="center"/>
    </xf>
    <xf numFmtId="0" fontId="1" fillId="31" borderId="58" xfId="42" applyBorder="1"/>
    <xf numFmtId="0" fontId="0" fillId="31" borderId="58" xfId="42" applyFont="1" applyBorder="1" applyAlignment="1">
      <alignment horizontal="center"/>
    </xf>
    <xf numFmtId="0" fontId="1" fillId="31" borderId="58" xfId="42" applyBorder="1" applyAlignment="1">
      <alignment horizontal="center"/>
    </xf>
    <xf numFmtId="49" fontId="0" fillId="0" borderId="53" xfId="16" quotePrefix="1" applyNumberFormat="1" applyFont="1" applyBorder="1"/>
    <xf numFmtId="9" fontId="8" fillId="0" borderId="53" xfId="0" applyNumberFormat="1" applyFont="1" applyBorder="1"/>
    <xf numFmtId="0" fontId="13" fillId="0" borderId="53" xfId="0" applyFont="1" applyBorder="1"/>
    <xf numFmtId="0" fontId="8" fillId="0" borderId="53" xfId="0" applyFont="1" applyBorder="1"/>
    <xf numFmtId="9" fontId="20" fillId="0" borderId="53" xfId="0" applyNumberFormat="1" applyFont="1" applyBorder="1"/>
    <xf numFmtId="0" fontId="8" fillId="0" borderId="58" xfId="9" applyFont="1" applyBorder="1" applyAlignment="1" applyProtection="1">
      <alignment horizontal="center" vertical="center"/>
      <protection locked="0"/>
    </xf>
    <xf numFmtId="14" fontId="8" fillId="0" borderId="58" xfId="9" applyNumberFormat="1" applyFont="1" applyBorder="1" applyAlignment="1" applyProtection="1">
      <alignment horizontal="center" vertical="center"/>
      <protection locked="0"/>
    </xf>
    <xf numFmtId="0" fontId="8" fillId="0" borderId="58" xfId="9" applyFont="1" applyBorder="1" applyAlignment="1" applyProtection="1">
      <alignment vertical="center" wrapText="1"/>
      <protection locked="0"/>
    </xf>
    <xf numFmtId="218" fontId="4" fillId="0" borderId="58" xfId="30" applyNumberFormat="1" applyFont="1" applyFill="1" applyBorder="1" applyAlignment="1" applyProtection="1">
      <alignment vertical="center"/>
      <protection hidden="1"/>
    </xf>
    <xf numFmtId="218" fontId="1" fillId="6" borderId="58" xfId="30" applyNumberFormat="1" applyFont="1" applyFill="1" applyBorder="1" applyAlignment="1" applyProtection="1">
      <alignment vertical="center"/>
      <protection hidden="1"/>
    </xf>
    <xf numFmtId="218" fontId="8" fillId="0" borderId="58" xfId="9" applyNumberFormat="1" applyFont="1" applyBorder="1" applyAlignment="1" applyProtection="1">
      <alignment vertical="center"/>
      <protection hidden="1"/>
    </xf>
    <xf numFmtId="218" fontId="1" fillId="0" borderId="58" xfId="3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horizontal="center"/>
    </xf>
    <xf numFmtId="0" fontId="8" fillId="0" borderId="57" xfId="9" applyFont="1" applyBorder="1" applyAlignment="1" applyProtection="1">
      <alignment horizontal="center" vertical="center"/>
      <protection locked="0"/>
    </xf>
    <xf numFmtId="218" fontId="1" fillId="6" borderId="57" xfId="30" applyNumberFormat="1" applyFont="1" applyFill="1" applyBorder="1" applyAlignment="1" applyProtection="1">
      <alignment vertical="center"/>
      <protection hidden="1"/>
    </xf>
    <xf numFmtId="0" fontId="1" fillId="6" borderId="0" xfId="0" applyFont="1" applyFill="1"/>
    <xf numFmtId="0" fontId="0" fillId="0" borderId="58" xfId="0" applyBorder="1"/>
    <xf numFmtId="0" fontId="4" fillId="0" borderId="53" xfId="0" applyFont="1" applyBorder="1" applyAlignment="1" applyProtection="1">
      <alignment horizontal="center"/>
      <protection hidden="1"/>
    </xf>
    <xf numFmtId="0" fontId="13" fillId="0" borderId="53" xfId="0" applyFont="1" applyBorder="1" applyAlignment="1" applyProtection="1">
      <alignment horizontal="center"/>
      <protection hidden="1"/>
    </xf>
    <xf numFmtId="49" fontId="8" fillId="0" borderId="53" xfId="0" applyNumberFormat="1" applyFont="1" applyFill="1" applyBorder="1" applyProtection="1">
      <protection hidden="1"/>
    </xf>
    <xf numFmtId="214" fontId="8" fillId="0" borderId="53" xfId="24" applyNumberFormat="1" applyFont="1" applyFill="1" applyBorder="1" applyAlignment="1" applyProtection="1">
      <alignment horizontal="right" vertical="center"/>
      <protection locked="0"/>
    </xf>
    <xf numFmtId="214" fontId="8" fillId="0" borderId="53" xfId="24" applyNumberFormat="1" applyFont="1" applyFill="1" applyBorder="1" applyProtection="1">
      <protection hidden="1"/>
    </xf>
    <xf numFmtId="49" fontId="0" fillId="0" borderId="53" xfId="0" applyNumberFormat="1" applyFont="1" applyFill="1" applyBorder="1" applyProtection="1">
      <protection hidden="1"/>
    </xf>
    <xf numFmtId="214" fontId="8" fillId="0" borderId="53" xfId="24" applyNumberFormat="1" applyFont="1" applyFill="1" applyBorder="1" applyAlignment="1" applyProtection="1">
      <alignment horizontal="right" vertical="center"/>
      <protection hidden="1"/>
    </xf>
    <xf numFmtId="212" fontId="0" fillId="0" borderId="60" xfId="0" applyNumberFormat="1" applyFont="1" applyFill="1" applyBorder="1" applyAlignment="1" applyProtection="1">
      <alignment horizontal="right"/>
      <protection hidden="1"/>
    </xf>
    <xf numFmtId="41" fontId="8" fillId="0" borderId="53" xfId="24" applyNumberFormat="1" applyFont="1" applyFill="1" applyBorder="1" applyProtection="1">
      <protection hidden="1"/>
    </xf>
    <xf numFmtId="0" fontId="24" fillId="0" borderId="53" xfId="0" applyFont="1" applyBorder="1" applyAlignment="1" applyProtection="1">
      <alignment horizontal="center"/>
      <protection hidden="1"/>
    </xf>
    <xf numFmtId="0" fontId="25" fillId="0" borderId="53" xfId="0" applyFont="1" applyBorder="1" applyAlignment="1" applyProtection="1">
      <alignment horizontal="center"/>
      <protection hidden="1"/>
    </xf>
    <xf numFmtId="49" fontId="23" fillId="0" borderId="53" xfId="0" applyNumberFormat="1" applyFont="1" applyFill="1" applyBorder="1" applyProtection="1">
      <protection hidden="1"/>
    </xf>
    <xf numFmtId="0" fontId="23" fillId="0" borderId="60" xfId="0" applyFont="1" applyBorder="1"/>
    <xf numFmtId="0" fontId="23" fillId="0" borderId="53" xfId="0" applyFont="1" applyBorder="1"/>
    <xf numFmtId="49" fontId="23" fillId="0" borderId="55" xfId="0" applyNumberFormat="1" applyFont="1" applyFill="1" applyBorder="1" applyProtection="1">
      <protection hidden="1"/>
    </xf>
    <xf numFmtId="0" fontId="4" fillId="0" borderId="58" xfId="0" applyFont="1" applyBorder="1"/>
    <xf numFmtId="0" fontId="4" fillId="0" borderId="58" xfId="0" applyFont="1" applyBorder="1" applyAlignment="1">
      <alignment horizontal="center" vertical="center"/>
    </xf>
    <xf numFmtId="0" fontId="0" fillId="0" borderId="57" xfId="0" applyFont="1" applyBorder="1"/>
    <xf numFmtId="0" fontId="23" fillId="0" borderId="61" xfId="0" quotePrefix="1" applyFont="1" applyBorder="1"/>
    <xf numFmtId="0" fontId="23" fillId="0" borderId="61" xfId="0" applyFont="1" applyFill="1" applyBorder="1"/>
    <xf numFmtId="0" fontId="23" fillId="0" borderId="53" xfId="0" quotePrefix="1" applyFont="1" applyFill="1" applyBorder="1"/>
    <xf numFmtId="0" fontId="23" fillId="0" borderId="53" xfId="0" quotePrefix="1" applyFont="1" applyBorder="1"/>
    <xf numFmtId="0" fontId="8" fillId="0" borderId="58" xfId="17" applyFont="1" applyFill="1" applyBorder="1" applyAlignment="1" applyProtection="1">
      <alignment horizontal="center" vertical="center"/>
      <protection hidden="1"/>
    </xf>
    <xf numFmtId="0" fontId="0" fillId="0" borderId="58" xfId="0" applyFont="1" applyBorder="1" applyAlignment="1">
      <alignment horizontal="center"/>
    </xf>
    <xf numFmtId="164" fontId="0" fillId="0" borderId="57" xfId="2" applyFont="1" applyBorder="1"/>
    <xf numFmtId="9" fontId="0" fillId="0" borderId="53" xfId="0" quotePrefix="1" applyNumberFormat="1" applyFont="1" applyBorder="1"/>
    <xf numFmtId="0" fontId="0" fillId="0" borderId="53" xfId="0" applyFont="1" applyFill="1" applyBorder="1" applyProtection="1">
      <protection hidden="1"/>
    </xf>
    <xf numFmtId="0" fontId="13" fillId="0" borderId="53" xfId="0" quotePrefix="1" applyFont="1" applyBorder="1"/>
    <xf numFmtId="0" fontId="8" fillId="0" borderId="53" xfId="0" quotePrefix="1" applyFont="1" applyBorder="1"/>
    <xf numFmtId="0" fontId="17" fillId="0" borderId="61" xfId="17" applyFont="1" applyFill="1" applyBorder="1" applyAlignment="1" applyProtection="1">
      <alignment horizontal="left" vertical="center"/>
      <protection locked="0"/>
    </xf>
    <xf numFmtId="0" fontId="0" fillId="0" borderId="58" xfId="0" applyBorder="1" applyAlignment="1">
      <alignment horizontal="center"/>
    </xf>
    <xf numFmtId="43" fontId="0" fillId="0" borderId="58" xfId="0" applyNumberFormat="1" applyFill="1" applyBorder="1"/>
    <xf numFmtId="214" fontId="8" fillId="0" borderId="53" xfId="24" applyNumberFormat="1" applyFont="1" applyFill="1" applyBorder="1" applyAlignment="1" applyProtection="1">
      <alignment horizontal="center" vertical="center"/>
      <protection locked="0"/>
    </xf>
    <xf numFmtId="214" fontId="8" fillId="0" borderId="53" xfId="24" applyNumberFormat="1" applyFont="1" applyFill="1" applyBorder="1" applyAlignment="1" applyProtection="1">
      <alignment horizontal="center"/>
      <protection hidden="1"/>
    </xf>
    <xf numFmtId="214" fontId="8" fillId="0" borderId="53" xfId="24" applyNumberFormat="1" applyFont="1" applyFill="1" applyBorder="1" applyAlignment="1" applyProtection="1">
      <alignment horizontal="center" vertical="center"/>
      <protection hidden="1"/>
    </xf>
    <xf numFmtId="0" fontId="4" fillId="0" borderId="54" xfId="0" applyFont="1" applyBorder="1" applyAlignment="1"/>
    <xf numFmtId="0" fontId="4" fillId="0" borderId="56" xfId="0" applyFont="1" applyBorder="1" applyAlignment="1"/>
    <xf numFmtId="0" fontId="4" fillId="0" borderId="58" xfId="0" applyFont="1" applyBorder="1" applyAlignment="1">
      <alignment horizontal="center" vertical="center" wrapText="1"/>
    </xf>
    <xf numFmtId="43" fontId="1" fillId="0" borderId="53" xfId="62" applyFont="1" applyBorder="1"/>
    <xf numFmtId="0" fontId="0" fillId="0" borderId="60" xfId="0" applyBorder="1"/>
    <xf numFmtId="173" fontId="4" fillId="0" borderId="0" xfId="15" applyNumberFormat="1" applyFont="1" applyAlignment="1">
      <alignment horizontal="center" vertical="center"/>
    </xf>
    <xf numFmtId="173" fontId="4" fillId="0" borderId="0" xfId="15" applyNumberFormat="1" applyFont="1" applyFill="1" applyAlignment="1">
      <alignment horizontal="center" vertical="center"/>
    </xf>
    <xf numFmtId="0" fontId="0" fillId="0" borderId="53" xfId="0" applyBorder="1" applyAlignment="1">
      <alignment horizontal="center"/>
    </xf>
    <xf numFmtId="43" fontId="4" fillId="0" borderId="0" xfId="1" applyFont="1" applyAlignment="1">
      <alignment horizontal="center"/>
    </xf>
    <xf numFmtId="0" fontId="8" fillId="6" borderId="53" xfId="1" quotePrefix="1" applyNumberFormat="1" applyFont="1" applyFill="1" applyBorder="1"/>
    <xf numFmtId="0" fontId="8" fillId="6" borderId="53" xfId="1" applyNumberFormat="1" applyFont="1" applyFill="1" applyBorder="1"/>
    <xf numFmtId="0" fontId="8" fillId="6" borderId="0" xfId="1" applyNumberFormat="1" applyFont="1" applyFill="1"/>
    <xf numFmtId="49" fontId="0" fillId="6" borderId="0" xfId="1" quotePrefix="1" applyNumberFormat="1" applyFont="1" applyFill="1" applyBorder="1"/>
    <xf numFmtId="49" fontId="0" fillId="6" borderId="0" xfId="1" quotePrefix="1" applyNumberFormat="1" applyFont="1" applyFill="1"/>
    <xf numFmtId="49" fontId="1" fillId="6" borderId="0" xfId="1" applyNumberFormat="1" applyFont="1" applyFill="1"/>
    <xf numFmtId="0" fontId="0" fillId="6" borderId="0" xfId="1" applyNumberFormat="1" applyFont="1" applyFill="1"/>
    <xf numFmtId="0" fontId="8" fillId="6" borderId="0" xfId="0" applyNumberFormat="1" applyFont="1" applyFill="1"/>
    <xf numFmtId="0" fontId="4" fillId="6" borderId="0" xfId="1" applyNumberFormat="1" applyFont="1" applyFill="1"/>
    <xf numFmtId="0" fontId="0" fillId="6" borderId="0" xfId="1" applyNumberFormat="1" applyFont="1" applyFill="1" applyAlignment="1">
      <alignment horizontal="left"/>
    </xf>
    <xf numFmtId="0" fontId="8" fillId="6" borderId="53" xfId="0" quotePrefix="1" applyNumberFormat="1" applyFont="1" applyFill="1" applyBorder="1"/>
    <xf numFmtId="43" fontId="12" fillId="30" borderId="4" xfId="1" applyFont="1" applyFill="1" applyBorder="1" applyAlignment="1">
      <alignment horizontal="center" vertical="center" wrapText="1"/>
    </xf>
    <xf numFmtId="164" fontId="1" fillId="6" borderId="4" xfId="2" applyFont="1" applyFill="1" applyBorder="1"/>
    <xf numFmtId="0" fontId="13" fillId="6" borderId="53" xfId="0" quotePrefix="1" applyNumberFormat="1" applyFont="1" applyFill="1" applyBorder="1"/>
    <xf numFmtId="0" fontId="0" fillId="6" borderId="53" xfId="0" quotePrefix="1" applyNumberFormat="1" applyFont="1" applyFill="1" applyBorder="1"/>
    <xf numFmtId="0" fontId="0" fillId="6" borderId="0" xfId="0" quotePrefix="1" applyNumberFormat="1" applyFont="1" applyFill="1"/>
    <xf numFmtId="0" fontId="4" fillId="6" borderId="59" xfId="0" applyNumberFormat="1" applyFont="1" applyFill="1" applyBorder="1"/>
    <xf numFmtId="0" fontId="4" fillId="6" borderId="56" xfId="1" applyNumberFormat="1" applyFont="1" applyFill="1" applyBorder="1"/>
    <xf numFmtId="0" fontId="4" fillId="6" borderId="56" xfId="0" applyFont="1" applyFill="1" applyBorder="1"/>
    <xf numFmtId="0" fontId="0" fillId="6" borderId="53" xfId="0" quotePrefix="1" applyFill="1" applyBorder="1"/>
    <xf numFmtId="0" fontId="0" fillId="6" borderId="0" xfId="0" applyNumberFormat="1" applyFont="1" applyFill="1"/>
    <xf numFmtId="0" fontId="4" fillId="6" borderId="0" xfId="0" applyNumberFormat="1" applyFont="1" applyFill="1"/>
    <xf numFmtId="0" fontId="0" fillId="6" borderId="0" xfId="0" applyNumberFormat="1" applyFill="1"/>
    <xf numFmtId="0" fontId="0" fillId="6" borderId="53" xfId="0" quotePrefix="1" applyNumberFormat="1" applyFill="1" applyBorder="1"/>
    <xf numFmtId="164" fontId="0" fillId="6" borderId="61" xfId="2" applyFont="1" applyFill="1" applyBorder="1" applyAlignment="1">
      <alignment horizontal="right"/>
    </xf>
    <xf numFmtId="0" fontId="0" fillId="0" borderId="63" xfId="0" applyBorder="1" applyAlignment="1">
      <alignment horizontal="center"/>
    </xf>
    <xf numFmtId="0" fontId="0" fillId="0" borderId="62" xfId="0" applyNumberFormat="1" applyFont="1" applyBorder="1"/>
    <xf numFmtId="164" fontId="0" fillId="6" borderId="57" xfId="2" applyFont="1" applyFill="1" applyBorder="1" applyAlignment="1">
      <alignment horizontal="right"/>
    </xf>
    <xf numFmtId="0" fontId="4" fillId="6" borderId="0" xfId="0" applyNumberFormat="1" applyFont="1" applyFill="1" applyBorder="1"/>
    <xf numFmtId="0" fontId="0" fillId="6" borderId="53" xfId="1" applyNumberFormat="1" applyFont="1" applyFill="1" applyBorder="1"/>
    <xf numFmtId="191" fontId="0" fillId="6" borderId="0" xfId="1" applyNumberFormat="1" applyFont="1" applyFill="1"/>
    <xf numFmtId="49" fontId="0" fillId="6" borderId="0" xfId="0" applyNumberFormat="1" applyFont="1" applyFill="1"/>
    <xf numFmtId="49" fontId="0" fillId="6" borderId="0" xfId="0" applyNumberFormat="1" applyFont="1" applyFill="1" applyBorder="1"/>
    <xf numFmtId="0" fontId="1" fillId="6" borderId="0" xfId="0" applyNumberFormat="1" applyFont="1" applyFill="1"/>
    <xf numFmtId="195" fontId="1" fillId="6" borderId="0" xfId="1" applyNumberFormat="1" applyFont="1" applyFill="1"/>
    <xf numFmtId="195" fontId="4" fillId="6" borderId="0" xfId="1" applyNumberFormat="1" applyFont="1" applyFill="1"/>
    <xf numFmtId="1" fontId="1" fillId="6" borderId="53" xfId="1" applyNumberFormat="1" applyFont="1" applyFill="1" applyBorder="1" applyAlignment="1">
      <alignment horizontal="center"/>
    </xf>
    <xf numFmtId="2" fontId="1" fillId="0" borderId="0" xfId="1" applyNumberFormat="1" applyFont="1" applyFill="1" applyBorder="1" applyAlignment="1">
      <alignment horizontal="center"/>
    </xf>
    <xf numFmtId="1" fontId="0" fillId="0" borderId="0" xfId="1" applyNumberFormat="1" applyFont="1" applyFill="1" applyAlignment="1">
      <alignment horizontal="center"/>
    </xf>
    <xf numFmtId="175" fontId="0" fillId="6" borderId="0" xfId="1" applyNumberFormat="1" applyFont="1" applyFill="1"/>
    <xf numFmtId="175" fontId="0" fillId="6" borderId="0" xfId="1" applyNumberFormat="1" applyFont="1" applyFill="1" applyAlignment="1">
      <alignment horizontal="center"/>
    </xf>
    <xf numFmtId="4" fontId="0" fillId="6" borderId="53" xfId="1" applyNumberFormat="1" applyFont="1" applyFill="1" applyBorder="1" applyAlignment="1">
      <alignment horizontal="center"/>
    </xf>
    <xf numFmtId="4" fontId="0" fillId="6" borderId="0" xfId="1" applyNumberFormat="1" applyFont="1" applyFill="1" applyAlignment="1">
      <alignment horizontal="center"/>
    </xf>
    <xf numFmtId="49" fontId="0" fillId="6" borderId="0" xfId="0" applyNumberFormat="1" applyFill="1"/>
    <xf numFmtId="43" fontId="0" fillId="6" borderId="0" xfId="16" applyFont="1" applyFill="1"/>
    <xf numFmtId="4" fontId="0" fillId="6" borderId="0" xfId="16" applyNumberFormat="1" applyFont="1" applyFill="1"/>
    <xf numFmtId="49" fontId="0" fillId="6" borderId="0" xfId="16" applyNumberFormat="1" applyFont="1" applyFill="1"/>
    <xf numFmtId="4" fontId="0" fillId="6" borderId="0" xfId="0" applyNumberFormat="1" applyFill="1"/>
    <xf numFmtId="43" fontId="0" fillId="6" borderId="0" xfId="1" applyFont="1" applyFill="1" applyAlignment="1"/>
    <xf numFmtId="4" fontId="0" fillId="6" borderId="0" xfId="1" applyNumberFormat="1" applyFont="1" applyFill="1"/>
    <xf numFmtId="43" fontId="0" fillId="6" borderId="0" xfId="0" applyNumberFormat="1" applyFill="1"/>
    <xf numFmtId="165" fontId="0" fillId="6" borderId="0" xfId="0" applyNumberFormat="1" applyFill="1"/>
    <xf numFmtId="0" fontId="0" fillId="6" borderId="0" xfId="0" quotePrefix="1" applyFill="1" applyAlignment="1">
      <alignment horizontal="center"/>
    </xf>
    <xf numFmtId="9" fontId="0" fillId="6" borderId="53" xfId="0" applyNumberFormat="1" applyFill="1" applyBorder="1"/>
    <xf numFmtId="9" fontId="8" fillId="6" borderId="53" xfId="0" applyNumberFormat="1" applyFont="1" applyFill="1" applyBorder="1"/>
    <xf numFmtId="9" fontId="0" fillId="6" borderId="53" xfId="0" applyNumberFormat="1" applyFont="1" applyFill="1" applyBorder="1"/>
    <xf numFmtId="0" fontId="3" fillId="0" borderId="0" xfId="17" applyFont="1"/>
    <xf numFmtId="218" fontId="8" fillId="6" borderId="58" xfId="9" applyNumberFormat="1" applyFont="1" applyFill="1" applyBorder="1" applyAlignment="1" applyProtection="1">
      <alignment vertical="center"/>
      <protection hidden="1"/>
    </xf>
    <xf numFmtId="218" fontId="8" fillId="6" borderId="57" xfId="9" applyNumberFormat="1" applyFont="1" applyFill="1" applyBorder="1" applyAlignment="1" applyProtection="1">
      <alignment vertical="center"/>
      <protection hidden="1"/>
    </xf>
    <xf numFmtId="214" fontId="8" fillId="6" borderId="0" xfId="24" applyNumberFormat="1" applyFont="1" applyFill="1" applyBorder="1" applyAlignment="1" applyProtection="1">
      <alignment horizontal="right" vertical="center"/>
      <protection locked="0"/>
    </xf>
    <xf numFmtId="49" fontId="8" fillId="6" borderId="53" xfId="0" applyNumberFormat="1" applyFont="1" applyFill="1" applyBorder="1" applyProtection="1">
      <protection hidden="1"/>
    </xf>
    <xf numFmtId="214" fontId="8" fillId="6" borderId="53" xfId="24" applyNumberFormat="1" applyFont="1" applyFill="1" applyBorder="1" applyAlignment="1" applyProtection="1">
      <alignment horizontal="right" vertical="center"/>
      <protection locked="0"/>
    </xf>
    <xf numFmtId="214" fontId="8" fillId="6" borderId="0" xfId="24" applyNumberFormat="1" applyFont="1" applyFill="1" applyBorder="1" applyProtection="1">
      <protection hidden="1"/>
    </xf>
    <xf numFmtId="214" fontId="8" fillId="6" borderId="53" xfId="24" applyNumberFormat="1" applyFont="1" applyFill="1" applyBorder="1" applyProtection="1">
      <protection hidden="1"/>
    </xf>
    <xf numFmtId="214" fontId="8" fillId="6" borderId="53" xfId="24" applyNumberFormat="1" applyFont="1" applyFill="1" applyBorder="1" applyAlignment="1" applyProtection="1">
      <alignment horizontal="right" vertical="center"/>
      <protection hidden="1"/>
    </xf>
    <xf numFmtId="214" fontId="8" fillId="6" borderId="0" xfId="24" applyNumberFormat="1" applyFont="1" applyFill="1" applyBorder="1" applyAlignment="1" applyProtection="1">
      <alignment horizontal="right" vertical="center"/>
      <protection hidden="1"/>
    </xf>
    <xf numFmtId="49" fontId="0" fillId="6" borderId="53" xfId="0" applyNumberFormat="1" applyFont="1" applyFill="1" applyBorder="1" applyProtection="1">
      <protection hidden="1"/>
    </xf>
    <xf numFmtId="49" fontId="26" fillId="6" borderId="0" xfId="0" applyNumberFormat="1" applyFont="1" applyFill="1" applyBorder="1" applyProtection="1">
      <protection hidden="1"/>
    </xf>
    <xf numFmtId="49" fontId="26" fillId="6" borderId="53" xfId="0" applyNumberFormat="1" applyFont="1" applyFill="1" applyBorder="1" applyProtection="1">
      <protection hidden="1"/>
    </xf>
    <xf numFmtId="43" fontId="23" fillId="6" borderId="0" xfId="0" applyNumberFormat="1" applyFont="1" applyFill="1" applyBorder="1"/>
    <xf numFmtId="43" fontId="23" fillId="6" borderId="53" xfId="0" applyNumberFormat="1" applyFont="1" applyFill="1" applyBorder="1"/>
    <xf numFmtId="49" fontId="23" fillId="6" borderId="53" xfId="0" applyNumberFormat="1" applyFont="1" applyFill="1" applyBorder="1" applyProtection="1">
      <protection hidden="1"/>
    </xf>
    <xf numFmtId="49" fontId="23" fillId="6" borderId="0" xfId="0" applyNumberFormat="1" applyFont="1" applyFill="1" applyAlignment="1">
      <alignment horizontal="right" vertical="center"/>
    </xf>
    <xf numFmtId="0" fontId="23" fillId="6" borderId="0" xfId="0" applyFont="1" applyFill="1" applyAlignment="1">
      <alignment vertical="center"/>
    </xf>
    <xf numFmtId="49" fontId="0" fillId="6" borderId="3" xfId="0" applyNumberFormat="1" applyFont="1" applyFill="1" applyBorder="1" applyAlignment="1" applyProtection="1">
      <alignment horizontal="left"/>
      <protection hidden="1"/>
    </xf>
    <xf numFmtId="49" fontId="0" fillId="6" borderId="0" xfId="0" applyNumberFormat="1" applyFont="1" applyFill="1" applyAlignment="1">
      <alignment horizontal="right" vertical="center"/>
    </xf>
    <xf numFmtId="0" fontId="0" fillId="6" borderId="0" xfId="0" applyFont="1" applyFill="1" applyAlignment="1">
      <alignment vertical="center"/>
    </xf>
    <xf numFmtId="0" fontId="24" fillId="6" borderId="0" xfId="0" applyFont="1" applyFill="1"/>
    <xf numFmtId="0" fontId="23" fillId="6" borderId="0" xfId="0" applyFont="1" applyFill="1"/>
    <xf numFmtId="49" fontId="0" fillId="6" borderId="53" xfId="0" applyNumberFormat="1" applyFont="1" applyFill="1" applyBorder="1" applyAlignment="1" applyProtection="1">
      <alignment horizontal="left"/>
      <protection hidden="1"/>
    </xf>
    <xf numFmtId="43" fontId="23" fillId="6" borderId="55" xfId="0" applyNumberFormat="1" applyFont="1" applyFill="1" applyBorder="1"/>
    <xf numFmtId="173" fontId="23" fillId="6" borderId="0" xfId="0" applyNumberFormat="1" applyFont="1" applyFill="1"/>
    <xf numFmtId="173" fontId="23" fillId="6" borderId="53" xfId="0" applyNumberFormat="1" applyFont="1" applyFill="1" applyBorder="1"/>
    <xf numFmtId="164" fontId="23" fillId="6" borderId="0" xfId="0" applyNumberFormat="1" applyFont="1" applyFill="1"/>
    <xf numFmtId="0" fontId="23" fillId="6" borderId="0" xfId="0" applyFont="1" applyFill="1" applyAlignment="1">
      <alignment horizontal="right"/>
    </xf>
    <xf numFmtId="164" fontId="0" fillId="6" borderId="0" xfId="0" applyNumberFormat="1" applyFill="1"/>
    <xf numFmtId="164" fontId="0" fillId="6" borderId="53" xfId="0" applyNumberFormat="1" applyFont="1" applyFill="1" applyBorder="1"/>
    <xf numFmtId="164" fontId="4" fillId="6" borderId="0" xfId="0" applyNumberFormat="1" applyFont="1" applyFill="1"/>
    <xf numFmtId="0" fontId="0" fillId="6" borderId="0" xfId="0" applyFont="1" applyFill="1"/>
    <xf numFmtId="0" fontId="0" fillId="6" borderId="53" xfId="0" applyFont="1" applyFill="1" applyBorder="1"/>
    <xf numFmtId="205" fontId="0" fillId="6" borderId="0" xfId="0" applyNumberFormat="1" applyFill="1"/>
    <xf numFmtId="205" fontId="4" fillId="6" borderId="0" xfId="0" applyNumberFormat="1" applyFont="1" applyFill="1"/>
    <xf numFmtId="194" fontId="0" fillId="6" borderId="0" xfId="0" applyNumberFormat="1" applyFill="1"/>
    <xf numFmtId="205" fontId="0" fillId="6" borderId="0" xfId="0" applyNumberFormat="1" applyFont="1" applyFill="1"/>
    <xf numFmtId="205" fontId="0" fillId="6" borderId="53" xfId="0" applyNumberFormat="1" applyFill="1" applyBorder="1"/>
    <xf numFmtId="194" fontId="0" fillId="6" borderId="53" xfId="0" applyNumberFormat="1" applyFill="1" applyBorder="1"/>
    <xf numFmtId="194" fontId="0" fillId="6" borderId="58" xfId="0" applyNumberFormat="1" applyFill="1" applyBorder="1"/>
    <xf numFmtId="164" fontId="0" fillId="6" borderId="0" xfId="0" applyNumberFormat="1" applyFont="1" applyFill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9" fontId="12" fillId="26" borderId="58" xfId="0" applyNumberFormat="1" applyFont="1" applyFill="1" applyBorder="1" applyAlignment="1" applyProtection="1">
      <alignment horizontal="center" vertical="center"/>
      <protection hidden="1"/>
    </xf>
    <xf numFmtId="0" fontId="12" fillId="37" borderId="58" xfId="0" applyFont="1" applyFill="1" applyBorder="1" applyAlignment="1" applyProtection="1">
      <alignment horizontal="center" vertical="center" wrapText="1"/>
      <protection hidden="1"/>
    </xf>
    <xf numFmtId="164" fontId="0" fillId="0" borderId="0" xfId="2" applyFont="1" applyAlignment="1">
      <alignment horizontal="center"/>
    </xf>
    <xf numFmtId="49" fontId="12" fillId="37" borderId="58" xfId="0" applyNumberFormat="1" applyFont="1" applyFill="1" applyBorder="1" applyAlignment="1" applyProtection="1">
      <alignment horizontal="center" vertical="center" wrapText="1"/>
      <protection hidden="1"/>
    </xf>
    <xf numFmtId="49" fontId="12" fillId="37" borderId="6" xfId="0" applyNumberFormat="1" applyFont="1" applyFill="1" applyBorder="1" applyAlignment="1" applyProtection="1">
      <alignment horizontal="center" vertical="center" wrapText="1"/>
      <protection hidden="1"/>
    </xf>
    <xf numFmtId="49" fontId="31" fillId="37" borderId="58" xfId="0" applyNumberFormat="1" applyFont="1" applyFill="1" applyBorder="1" applyAlignment="1" applyProtection="1">
      <alignment horizontal="center" vertical="center" wrapText="1"/>
      <protection hidden="1"/>
    </xf>
    <xf numFmtId="43" fontId="1" fillId="0" borderId="0" xfId="1" applyFont="1" applyFill="1" applyAlignment="1">
      <alignment horizontal="center"/>
    </xf>
    <xf numFmtId="176" fontId="0" fillId="6" borderId="53" xfId="1" applyNumberFormat="1" applyFont="1" applyFill="1" applyBorder="1" applyAlignment="1">
      <alignment horizontal="center"/>
    </xf>
    <xf numFmtId="43" fontId="12" fillId="40" borderId="58" xfId="1" applyFont="1" applyFill="1" applyBorder="1" applyAlignment="1">
      <alignment horizontal="center" vertical="center"/>
    </xf>
    <xf numFmtId="173" fontId="4" fillId="0" borderId="0" xfId="15" applyNumberFormat="1" applyFont="1" applyBorder="1" applyAlignment="1">
      <alignment horizontal="center" vertical="center"/>
    </xf>
    <xf numFmtId="0" fontId="1" fillId="6" borderId="0" xfId="1" applyNumberFormat="1" applyFont="1" applyFill="1"/>
    <xf numFmtId="0" fontId="8" fillId="6" borderId="53" xfId="0" quotePrefix="1" applyFont="1" applyFill="1" applyBorder="1"/>
    <xf numFmtId="0" fontId="8" fillId="6" borderId="0" xfId="0" applyFont="1" applyFill="1"/>
    <xf numFmtId="0" fontId="4" fillId="6" borderId="0" xfId="0" applyFont="1" applyFill="1" applyAlignment="1">
      <alignment horizontal="left"/>
    </xf>
    <xf numFmtId="43" fontId="0" fillId="6" borderId="58" xfId="0" applyNumberFormat="1" applyFill="1" applyBorder="1"/>
    <xf numFmtId="43" fontId="0" fillId="6" borderId="57" xfId="0" applyNumberFormat="1" applyFill="1" applyBorder="1"/>
    <xf numFmtId="43" fontId="0" fillId="6" borderId="61" xfId="0" applyNumberFormat="1" applyFill="1" applyBorder="1"/>
    <xf numFmtId="43" fontId="4" fillId="6" borderId="61" xfId="0" applyNumberFormat="1" applyFont="1" applyFill="1" applyBorder="1"/>
    <xf numFmtId="176" fontId="0" fillId="6" borderId="58" xfId="0" applyNumberFormat="1" applyFill="1" applyBorder="1" applyAlignment="1">
      <alignment horizontal="center"/>
    </xf>
    <xf numFmtId="0" fontId="0" fillId="6" borderId="58" xfId="0" applyFill="1" applyBorder="1" applyAlignment="1">
      <alignment horizontal="center"/>
    </xf>
    <xf numFmtId="0" fontId="0" fillId="0" borderId="58" xfId="0" applyBorder="1" applyAlignment="1">
      <alignment horizontal="left"/>
    </xf>
    <xf numFmtId="43" fontId="0" fillId="6" borderId="0" xfId="1" applyFont="1" applyFill="1" applyAlignment="1">
      <alignment horizontal="center"/>
    </xf>
    <xf numFmtId="49" fontId="8" fillId="6" borderId="0" xfId="0" applyNumberFormat="1" applyFont="1" applyFill="1" applyBorder="1" applyProtection="1">
      <protection hidden="1"/>
    </xf>
    <xf numFmtId="43" fontId="1" fillId="0" borderId="0" xfId="1" applyFont="1" applyFill="1" applyBorder="1" applyAlignment="1">
      <alignment horizontal="center" vertical="center"/>
    </xf>
    <xf numFmtId="214" fontId="8" fillId="6" borderId="0" xfId="24" applyNumberFormat="1" applyFont="1" applyFill="1" applyBorder="1" applyAlignment="1" applyProtection="1">
      <alignment horizontal="center" vertical="center"/>
      <protection locked="0"/>
    </xf>
    <xf numFmtId="214" fontId="8" fillId="6" borderId="53" xfId="24" applyNumberFormat="1" applyFont="1" applyFill="1" applyBorder="1" applyAlignment="1" applyProtection="1">
      <alignment horizontal="center" vertical="center"/>
      <protection locked="0"/>
    </xf>
    <xf numFmtId="214" fontId="8" fillId="6" borderId="0" xfId="24" applyNumberFormat="1" applyFont="1" applyFill="1" applyBorder="1" applyAlignment="1" applyProtection="1">
      <alignment horizontal="center"/>
      <protection hidden="1"/>
    </xf>
    <xf numFmtId="214" fontId="8" fillId="6" borderId="53" xfId="24" applyNumberFormat="1" applyFont="1" applyFill="1" applyBorder="1" applyAlignment="1" applyProtection="1">
      <alignment horizontal="center"/>
      <protection hidden="1"/>
    </xf>
    <xf numFmtId="214" fontId="8" fillId="6" borderId="53" xfId="24" applyNumberFormat="1" applyFont="1" applyFill="1" applyBorder="1" applyAlignment="1" applyProtection="1">
      <alignment horizontal="center" vertical="center"/>
      <protection hidden="1"/>
    </xf>
    <xf numFmtId="49" fontId="0" fillId="6" borderId="0" xfId="0" applyNumberFormat="1" applyFont="1" applyFill="1" applyBorder="1" applyProtection="1">
      <protection hidden="1"/>
    </xf>
    <xf numFmtId="214" fontId="8" fillId="6" borderId="3" xfId="24" applyNumberFormat="1" applyFont="1" applyFill="1" applyBorder="1" applyAlignment="1" applyProtection="1">
      <alignment horizontal="center" vertical="center"/>
      <protection hidden="1"/>
    </xf>
    <xf numFmtId="214" fontId="8" fillId="6" borderId="3" xfId="24" applyNumberFormat="1" applyFont="1" applyFill="1" applyBorder="1" applyAlignment="1" applyProtection="1">
      <alignment horizontal="center"/>
      <protection hidden="1"/>
    </xf>
    <xf numFmtId="176" fontId="12" fillId="40" borderId="60" xfId="1" applyNumberFormat="1" applyFont="1" applyFill="1" applyBorder="1" applyAlignment="1">
      <alignment horizontal="center"/>
    </xf>
    <xf numFmtId="185" fontId="0" fillId="0" borderId="60" xfId="1" applyNumberFormat="1" applyFont="1" applyFill="1" applyBorder="1"/>
    <xf numFmtId="43" fontId="4" fillId="0" borderId="60" xfId="1" applyFont="1" applyFill="1" applyBorder="1" applyAlignment="1">
      <alignment horizontal="center"/>
    </xf>
    <xf numFmtId="185" fontId="0" fillId="0" borderId="4" xfId="1" applyNumberFormat="1" applyFont="1" applyFill="1" applyBorder="1"/>
    <xf numFmtId="43" fontId="12" fillId="46" borderId="10" xfId="1" applyFont="1" applyFill="1" applyBorder="1" applyAlignment="1">
      <alignment horizontal="center"/>
    </xf>
    <xf numFmtId="164" fontId="0" fillId="6" borderId="10" xfId="2" applyFont="1" applyFill="1" applyBorder="1"/>
    <xf numFmtId="164" fontId="0" fillId="6" borderId="59" xfId="2" applyFont="1" applyFill="1" applyBorder="1"/>
    <xf numFmtId="164" fontId="4" fillId="6" borderId="10" xfId="2" applyFont="1" applyFill="1" applyBorder="1"/>
    <xf numFmtId="185" fontId="0" fillId="0" borderId="59" xfId="0" applyNumberFormat="1" applyBorder="1" applyAlignment="1">
      <alignment horizontal="right"/>
    </xf>
    <xf numFmtId="43" fontId="12" fillId="46" borderId="8" xfId="1" applyFont="1" applyFill="1" applyBorder="1" applyAlignment="1">
      <alignment horizontal="center"/>
    </xf>
    <xf numFmtId="164" fontId="4" fillId="6" borderId="8" xfId="2" applyFont="1" applyFill="1" applyBorder="1"/>
    <xf numFmtId="185" fontId="0" fillId="0" borderId="61" xfId="0" applyNumberFormat="1" applyBorder="1" applyAlignment="1">
      <alignment horizontal="right"/>
    </xf>
    <xf numFmtId="43" fontId="12" fillId="46" borderId="61" xfId="1" applyFont="1" applyFill="1" applyBorder="1" applyAlignment="1">
      <alignment horizontal="center"/>
    </xf>
    <xf numFmtId="0" fontId="0" fillId="6" borderId="8" xfId="0" applyFill="1" applyBorder="1"/>
    <xf numFmtId="185" fontId="0" fillId="6" borderId="8" xfId="0" applyNumberFormat="1" applyFill="1" applyBorder="1" applyAlignment="1">
      <alignment horizontal="right"/>
    </xf>
    <xf numFmtId="0" fontId="0" fillId="31" borderId="53" xfId="0" applyFill="1" applyBorder="1"/>
    <xf numFmtId="0" fontId="0" fillId="31" borderId="0" xfId="0" applyFill="1"/>
    <xf numFmtId="0" fontId="0" fillId="31" borderId="0" xfId="0" applyFont="1" applyFill="1"/>
    <xf numFmtId="0" fontId="4" fillId="31" borderId="0" xfId="0" applyFont="1" applyFill="1"/>
    <xf numFmtId="0" fontId="0" fillId="31" borderId="0" xfId="0" applyNumberFormat="1" applyFont="1" applyFill="1"/>
    <xf numFmtId="0" fontId="45" fillId="31" borderId="0" xfId="0" applyNumberFormat="1" applyFont="1" applyFill="1"/>
    <xf numFmtId="0" fontId="0" fillId="31" borderId="0" xfId="0" applyFill="1" applyBorder="1"/>
    <xf numFmtId="0" fontId="46" fillId="31" borderId="53" xfId="0" applyNumberFormat="1" applyFont="1" applyFill="1" applyBorder="1"/>
    <xf numFmtId="0" fontId="47" fillId="31" borderId="53" xfId="0" applyFont="1" applyFill="1" applyBorder="1"/>
    <xf numFmtId="0" fontId="48" fillId="31" borderId="53" xfId="0" applyFont="1" applyFill="1" applyBorder="1"/>
    <xf numFmtId="0" fontId="47" fillId="31" borderId="0" xfId="0" applyFont="1" applyFill="1" applyBorder="1"/>
    <xf numFmtId="0" fontId="0" fillId="31" borderId="0" xfId="0" applyFill="1" applyAlignment="1">
      <alignment horizontal="right"/>
    </xf>
    <xf numFmtId="0" fontId="0" fillId="0" borderId="0" xfId="0" applyFill="1" applyBorder="1"/>
    <xf numFmtId="0" fontId="45" fillId="0" borderId="0" xfId="0" applyNumberFormat="1" applyFont="1" applyFill="1" applyBorder="1"/>
    <xf numFmtId="173" fontId="0" fillId="6" borderId="53" xfId="1" applyNumberFormat="1" applyFont="1" applyFill="1" applyBorder="1" applyAlignment="1">
      <alignment horizontal="right"/>
    </xf>
    <xf numFmtId="49" fontId="0" fillId="0" borderId="0" xfId="62" applyNumberFormat="1" applyFont="1"/>
    <xf numFmtId="0" fontId="0" fillId="6" borderId="0" xfId="16" applyNumberFormat="1" applyFont="1" applyFill="1"/>
    <xf numFmtId="164" fontId="4" fillId="6" borderId="14" xfId="1" applyNumberFormat="1" applyFont="1" applyFill="1" applyBorder="1" applyAlignment="1">
      <alignment horizontal="center"/>
    </xf>
    <xf numFmtId="164" fontId="0" fillId="6" borderId="14" xfId="1" applyNumberFormat="1" applyFont="1" applyFill="1" applyBorder="1" applyAlignment="1">
      <alignment horizontal="center"/>
    </xf>
    <xf numFmtId="49" fontId="4" fillId="6" borderId="0" xfId="1" applyNumberFormat="1" applyFont="1" applyFill="1"/>
    <xf numFmtId="49" fontId="4" fillId="0" borderId="0" xfId="62" applyNumberFormat="1" applyFont="1"/>
    <xf numFmtId="0" fontId="3" fillId="0" borderId="0" xfId="1" applyNumberFormat="1" applyFont="1" applyFill="1"/>
    <xf numFmtId="0" fontId="1" fillId="0" borderId="0" xfId="1" applyNumberFormat="1" applyFont="1" applyAlignment="1">
      <alignment horizontal="left"/>
    </xf>
    <xf numFmtId="172" fontId="11" fillId="14" borderId="58" xfId="62" applyNumberFormat="1" applyFont="1" applyFill="1" applyBorder="1" applyAlignment="1" applyProtection="1">
      <alignment horizontal="right" vertical="center"/>
      <protection hidden="1"/>
    </xf>
    <xf numFmtId="172" fontId="11" fillId="15" borderId="58" xfId="62" applyNumberFormat="1" applyFont="1" applyFill="1" applyBorder="1" applyAlignment="1" applyProtection="1">
      <alignment horizontal="right" vertical="center"/>
      <protection locked="0"/>
    </xf>
    <xf numFmtId="172" fontId="11" fillId="16" borderId="58" xfId="62" applyNumberFormat="1" applyFont="1" applyFill="1" applyBorder="1" applyAlignment="1" applyProtection="1">
      <alignment horizontal="right" vertical="center"/>
      <protection hidden="1"/>
    </xf>
    <xf numFmtId="172" fontId="11" fillId="35" borderId="58" xfId="62" applyNumberFormat="1" applyFont="1" applyFill="1" applyBorder="1" applyAlignment="1" applyProtection="1">
      <alignment horizontal="right" vertical="center"/>
      <protection locked="0"/>
    </xf>
    <xf numFmtId="172" fontId="11" fillId="35" borderId="58" xfId="62" applyNumberFormat="1" applyFont="1" applyFill="1" applyBorder="1" applyAlignment="1" applyProtection="1">
      <alignment horizontal="right" vertical="center"/>
      <protection hidden="1"/>
    </xf>
    <xf numFmtId="172" fontId="11" fillId="0" borderId="58" xfId="62" applyNumberFormat="1" applyFont="1" applyFill="1" applyBorder="1" applyAlignment="1" applyProtection="1">
      <alignment horizontal="right" vertical="center"/>
      <protection hidden="1"/>
    </xf>
    <xf numFmtId="172" fontId="11" fillId="14" borderId="57" xfId="62" applyNumberFormat="1" applyFont="1" applyFill="1" applyBorder="1" applyAlignment="1" applyProtection="1">
      <alignment horizontal="right" vertical="center"/>
      <protection hidden="1"/>
    </xf>
    <xf numFmtId="172" fontId="11" fillId="15" borderId="57" xfId="62" applyNumberFormat="1" applyFont="1" applyFill="1" applyBorder="1" applyAlignment="1" applyProtection="1">
      <alignment horizontal="right" vertical="center"/>
      <protection locked="0"/>
    </xf>
    <xf numFmtId="172" fontId="11" fillId="16" borderId="57" xfId="62" applyNumberFormat="1" applyFont="1" applyFill="1" applyBorder="1" applyAlignment="1" applyProtection="1">
      <alignment horizontal="right" vertical="center"/>
      <protection hidden="1"/>
    </xf>
    <xf numFmtId="172" fontId="11" fillId="35" borderId="57" xfId="62" applyNumberFormat="1" applyFont="1" applyFill="1" applyBorder="1" applyAlignment="1" applyProtection="1">
      <alignment horizontal="right" vertical="center"/>
      <protection locked="0"/>
    </xf>
    <xf numFmtId="172" fontId="11" fillId="35" borderId="57" xfId="62" applyNumberFormat="1" applyFont="1" applyFill="1" applyBorder="1" applyAlignment="1" applyProtection="1">
      <alignment horizontal="right" vertical="center"/>
      <protection hidden="1"/>
    </xf>
    <xf numFmtId="172" fontId="11" fillId="0" borderId="57" xfId="62" applyNumberFormat="1" applyFont="1" applyFill="1" applyBorder="1" applyAlignment="1" applyProtection="1">
      <alignment horizontal="right" vertical="center"/>
      <protection hidden="1"/>
    </xf>
    <xf numFmtId="172" fontId="11" fillId="14" borderId="61" xfId="62" applyNumberFormat="1" applyFont="1" applyFill="1" applyBorder="1" applyAlignment="1" applyProtection="1">
      <alignment horizontal="right" vertical="center"/>
      <protection hidden="1"/>
    </xf>
    <xf numFmtId="172" fontId="11" fillId="15" borderId="61" xfId="62" applyNumberFormat="1" applyFont="1" applyFill="1" applyBorder="1" applyAlignment="1" applyProtection="1">
      <alignment horizontal="right" vertical="center"/>
      <protection locked="0"/>
    </xf>
    <xf numFmtId="172" fontId="11" fillId="16" borderId="61" xfId="62" applyNumberFormat="1" applyFont="1" applyFill="1" applyBorder="1" applyAlignment="1" applyProtection="1">
      <alignment horizontal="right" vertical="center"/>
      <protection hidden="1"/>
    </xf>
    <xf numFmtId="172" fontId="11" fillId="39" borderId="58" xfId="62" applyNumberFormat="1" applyFont="1" applyFill="1" applyBorder="1" applyAlignment="1" applyProtection="1">
      <alignment horizontal="right" vertical="center"/>
      <protection locked="0"/>
    </xf>
    <xf numFmtId="172" fontId="26" fillId="39" borderId="58" xfId="62" applyNumberFormat="1" applyFont="1" applyFill="1" applyBorder="1" applyAlignment="1" applyProtection="1">
      <alignment horizontal="right" vertical="center"/>
      <protection hidden="1"/>
    </xf>
    <xf numFmtId="172" fontId="11" fillId="39" borderId="61" xfId="62" applyNumberFormat="1" applyFont="1" applyFill="1" applyBorder="1" applyAlignment="1" applyProtection="1">
      <alignment horizontal="right" vertical="center"/>
      <protection locked="0"/>
    </xf>
    <xf numFmtId="172" fontId="11" fillId="39" borderId="61" xfId="62" applyNumberFormat="1" applyFont="1" applyFill="1" applyBorder="1" applyAlignment="1" applyProtection="1">
      <alignment horizontal="right" vertical="center"/>
      <protection hidden="1"/>
    </xf>
    <xf numFmtId="172" fontId="11" fillId="39" borderId="58" xfId="62" applyNumberFormat="1" applyFont="1" applyFill="1" applyBorder="1" applyAlignment="1" applyProtection="1">
      <alignment horizontal="right" vertical="center"/>
      <protection hidden="1"/>
    </xf>
    <xf numFmtId="172" fontId="11" fillId="39" borderId="1" xfId="62" applyNumberFormat="1" applyFont="1" applyFill="1" applyBorder="1" applyAlignment="1" applyProtection="1">
      <alignment horizontal="right" vertical="center"/>
      <protection locked="0"/>
    </xf>
    <xf numFmtId="172" fontId="26" fillId="39" borderId="61" xfId="17" applyNumberFormat="1" applyFont="1" applyFill="1" applyBorder="1" applyAlignment="1" applyProtection="1">
      <alignment horizontal="right" vertical="center"/>
      <protection hidden="1"/>
    </xf>
    <xf numFmtId="10" fontId="28" fillId="16" borderId="11" xfId="69" applyNumberFormat="1" applyFont="1" applyFill="1" applyBorder="1" applyAlignment="1">
      <alignment horizontal="right" vertical="center"/>
    </xf>
    <xf numFmtId="172" fontId="26" fillId="14" borderId="58" xfId="62" applyNumberFormat="1" applyFont="1" applyFill="1" applyBorder="1" applyAlignment="1" applyProtection="1">
      <alignment horizontal="right" vertical="center"/>
      <protection hidden="1"/>
    </xf>
    <xf numFmtId="172" fontId="26" fillId="14" borderId="57" xfId="62" applyNumberFormat="1" applyFont="1" applyFill="1" applyBorder="1" applyAlignment="1" applyProtection="1">
      <alignment horizontal="right" vertical="center"/>
      <protection hidden="1"/>
    </xf>
    <xf numFmtId="172" fontId="26" fillId="14" borderId="61" xfId="62" applyNumberFormat="1" applyFont="1" applyFill="1" applyBorder="1" applyAlignment="1" applyProtection="1">
      <alignment horizontal="right" vertical="center"/>
      <protection hidden="1"/>
    </xf>
    <xf numFmtId="172" fontId="17" fillId="25" borderId="58" xfId="62" applyNumberFormat="1" applyFont="1" applyFill="1" applyBorder="1" applyAlignment="1" applyProtection="1">
      <alignment horizontal="right" vertical="center"/>
      <protection hidden="1"/>
    </xf>
    <xf numFmtId="174" fontId="17" fillId="36" borderId="58" xfId="62" applyNumberFormat="1" applyFont="1" applyFill="1" applyBorder="1" applyAlignment="1" applyProtection="1">
      <alignment horizontal="right" vertical="center"/>
      <protection locked="0"/>
    </xf>
    <xf numFmtId="172" fontId="11" fillId="49" borderId="61" xfId="62" applyNumberFormat="1" applyFont="1" applyFill="1" applyBorder="1" applyAlignment="1" applyProtection="1">
      <alignment horizontal="right" vertical="center"/>
      <protection hidden="1"/>
    </xf>
    <xf numFmtId="174" fontId="17" fillId="35" borderId="58" xfId="62" applyNumberFormat="1" applyFont="1" applyFill="1" applyBorder="1" applyAlignment="1" applyProtection="1">
      <alignment horizontal="right" vertical="center"/>
      <protection locked="0"/>
    </xf>
    <xf numFmtId="172" fontId="17" fillId="25" borderId="57" xfId="62" applyNumberFormat="1" applyFont="1" applyFill="1" applyBorder="1" applyAlignment="1" applyProtection="1">
      <alignment horizontal="right" vertical="center"/>
      <protection hidden="1"/>
    </xf>
    <xf numFmtId="172" fontId="11" fillId="36" borderId="57" xfId="62" applyNumberFormat="1" applyFont="1" applyFill="1" applyBorder="1" applyAlignment="1" applyProtection="1">
      <alignment horizontal="right" vertical="center"/>
      <protection locked="0"/>
    </xf>
    <xf numFmtId="172" fontId="11" fillId="49" borderId="57" xfId="62" applyNumberFormat="1" applyFont="1" applyFill="1" applyBorder="1" applyAlignment="1" applyProtection="1">
      <alignment horizontal="right" vertical="center"/>
      <protection hidden="1"/>
    </xf>
    <xf numFmtId="172" fontId="17" fillId="25" borderId="61" xfId="62" applyNumberFormat="1" applyFont="1" applyFill="1" applyBorder="1" applyAlignment="1" applyProtection="1">
      <alignment horizontal="right" vertical="center"/>
      <protection hidden="1"/>
    </xf>
    <xf numFmtId="172" fontId="11" fillId="36" borderId="61" xfId="62" applyNumberFormat="1" applyFont="1" applyFill="1" applyBorder="1" applyAlignment="1" applyProtection="1">
      <alignment horizontal="right" vertical="center"/>
      <protection locked="0"/>
    </xf>
    <xf numFmtId="172" fontId="26" fillId="49" borderId="58" xfId="62" applyNumberFormat="1" applyFont="1" applyFill="1" applyBorder="1" applyAlignment="1" applyProtection="1">
      <alignment horizontal="right" vertical="center"/>
      <protection hidden="1"/>
    </xf>
    <xf numFmtId="172" fontId="11" fillId="36" borderId="58" xfId="62" applyNumberFormat="1" applyFont="1" applyFill="1" applyBorder="1" applyAlignment="1" applyProtection="1">
      <alignment horizontal="right" vertical="center"/>
      <protection locked="0"/>
    </xf>
    <xf numFmtId="172" fontId="11" fillId="25" borderId="57" xfId="62" applyNumberFormat="1" applyFont="1" applyFill="1" applyBorder="1" applyAlignment="1" applyProtection="1">
      <alignment horizontal="right" vertical="center"/>
      <protection hidden="1"/>
    </xf>
    <xf numFmtId="172" fontId="26" fillId="49" borderId="57" xfId="62" applyNumberFormat="1" applyFont="1" applyFill="1" applyBorder="1" applyAlignment="1" applyProtection="1">
      <alignment horizontal="right" vertical="center"/>
      <protection hidden="1"/>
    </xf>
    <xf numFmtId="172" fontId="11" fillId="39" borderId="57" xfId="62" applyNumberFormat="1" applyFont="1" applyFill="1" applyBorder="1" applyAlignment="1" applyProtection="1">
      <alignment horizontal="right" vertical="center"/>
      <protection locked="0"/>
    </xf>
    <xf numFmtId="173" fontId="28" fillId="16" borderId="11" xfId="69" applyNumberFormat="1" applyFont="1" applyFill="1" applyBorder="1" applyAlignment="1">
      <alignment horizontal="right" vertical="center"/>
    </xf>
    <xf numFmtId="188" fontId="28" fillId="16" borderId="11" xfId="62" applyNumberFormat="1" applyFont="1" applyFill="1" applyBorder="1" applyAlignment="1">
      <alignment horizontal="right" vertical="center"/>
    </xf>
    <xf numFmtId="172" fontId="11" fillId="25" borderId="58" xfId="62" applyNumberFormat="1" applyFont="1" applyFill="1" applyBorder="1" applyAlignment="1" applyProtection="1">
      <alignment horizontal="right" vertical="center"/>
      <protection hidden="1"/>
    </xf>
    <xf numFmtId="172" fontId="11" fillId="49" borderId="58" xfId="62" applyNumberFormat="1" applyFont="1" applyFill="1" applyBorder="1" applyAlignment="1" applyProtection="1">
      <alignment horizontal="right" vertical="center"/>
      <protection hidden="1"/>
    </xf>
    <xf numFmtId="172" fontId="11" fillId="25" borderId="61" xfId="62" applyNumberFormat="1" applyFont="1" applyFill="1" applyBorder="1" applyAlignment="1" applyProtection="1">
      <alignment horizontal="right" vertical="center"/>
      <protection hidden="1"/>
    </xf>
    <xf numFmtId="172" fontId="11" fillId="25" borderId="61" xfId="62" applyNumberFormat="1" applyFont="1" applyFill="1" applyBorder="1" applyAlignment="1" applyProtection="1">
      <alignment horizontal="right" vertical="center"/>
      <protection locked="0"/>
    </xf>
    <xf numFmtId="164" fontId="0" fillId="0" borderId="58" xfId="13" applyFont="1" applyBorder="1"/>
    <xf numFmtId="164" fontId="0" fillId="0" borderId="57" xfId="13" applyFont="1" applyBorder="1"/>
    <xf numFmtId="179" fontId="0" fillId="0" borderId="57" xfId="62" applyNumberFormat="1" applyFont="1" applyBorder="1"/>
    <xf numFmtId="0" fontId="0" fillId="6" borderId="62" xfId="1" quotePrefix="1" applyNumberFormat="1" applyFont="1" applyFill="1" applyBorder="1"/>
    <xf numFmtId="0" fontId="4" fillId="0" borderId="0" xfId="62" applyNumberFormat="1" applyFont="1"/>
    <xf numFmtId="0" fontId="0" fillId="0" borderId="0" xfId="62" applyNumberFormat="1" applyFont="1"/>
    <xf numFmtId="43" fontId="0" fillId="0" borderId="0" xfId="62" applyFont="1"/>
    <xf numFmtId="192" fontId="4" fillId="6" borderId="61" xfId="2" applyNumberFormat="1" applyFont="1" applyFill="1" applyBorder="1"/>
    <xf numFmtId="189" fontId="0" fillId="6" borderId="57" xfId="1" applyNumberFormat="1" applyFont="1" applyFill="1" applyBorder="1"/>
    <xf numFmtId="201" fontId="0" fillId="6" borderId="57" xfId="1" applyNumberFormat="1" applyFont="1" applyFill="1" applyBorder="1"/>
    <xf numFmtId="43" fontId="0" fillId="0" borderId="17" xfId="1" applyFont="1" applyBorder="1"/>
    <xf numFmtId="202" fontId="4" fillId="6" borderId="13" xfId="2" applyNumberFormat="1" applyFont="1" applyFill="1" applyBorder="1"/>
    <xf numFmtId="43" fontId="4" fillId="6" borderId="61" xfId="1" applyFont="1" applyFill="1" applyBorder="1" applyAlignment="1">
      <alignment horizontal="center"/>
    </xf>
    <xf numFmtId="43" fontId="0" fillId="0" borderId="54" xfId="62" applyFont="1" applyFill="1" applyBorder="1"/>
    <xf numFmtId="0" fontId="0" fillId="0" borderId="55" xfId="62" applyNumberFormat="1" applyFont="1" applyFill="1" applyBorder="1"/>
    <xf numFmtId="43" fontId="12" fillId="32" borderId="58" xfId="62" applyFont="1" applyFill="1" applyBorder="1" applyAlignment="1">
      <alignment horizontal="center"/>
    </xf>
    <xf numFmtId="164" fontId="0" fillId="0" borderId="58" xfId="62" applyNumberFormat="1" applyFont="1" applyBorder="1"/>
    <xf numFmtId="43" fontId="0" fillId="0" borderId="63" xfId="62" applyFont="1" applyFill="1" applyBorder="1" applyAlignment="1">
      <alignment horizontal="center"/>
    </xf>
    <xf numFmtId="0" fontId="0" fillId="0" borderId="64" xfId="62" applyNumberFormat="1" applyFont="1" applyFill="1" applyBorder="1"/>
    <xf numFmtId="164" fontId="0" fillId="0" borderId="57" xfId="62" applyNumberFormat="1" applyFont="1" applyBorder="1"/>
    <xf numFmtId="43" fontId="0" fillId="0" borderId="60" xfId="62" applyFont="1" applyFill="1" applyBorder="1"/>
    <xf numFmtId="0" fontId="0" fillId="0" borderId="53" xfId="62" applyNumberFormat="1" applyFont="1" applyFill="1" applyBorder="1"/>
    <xf numFmtId="164" fontId="0" fillId="0" borderId="61" xfId="62" applyNumberFormat="1" applyFont="1" applyBorder="1"/>
    <xf numFmtId="43" fontId="0" fillId="0" borderId="63" xfId="62" applyFont="1" applyFill="1" applyBorder="1"/>
    <xf numFmtId="189" fontId="0" fillId="0" borderId="57" xfId="62" applyNumberFormat="1" applyFont="1" applyFill="1" applyBorder="1"/>
    <xf numFmtId="0" fontId="4" fillId="0" borderId="53" xfId="62" applyNumberFormat="1" applyFont="1" applyFill="1" applyBorder="1"/>
    <xf numFmtId="164" fontId="4" fillId="0" borderId="61" xfId="62" applyNumberFormat="1" applyFont="1" applyBorder="1"/>
    <xf numFmtId="43" fontId="4" fillId="0" borderId="61" xfId="62" applyFont="1" applyFill="1" applyBorder="1" applyAlignment="1">
      <alignment horizontal="center"/>
    </xf>
    <xf numFmtId="0" fontId="0" fillId="6" borderId="64" xfId="62" applyNumberFormat="1" applyFont="1" applyFill="1" applyBorder="1"/>
    <xf numFmtId="0" fontId="0" fillId="0" borderId="56" xfId="62" applyNumberFormat="1" applyFont="1" applyFill="1" applyBorder="1"/>
    <xf numFmtId="43" fontId="0" fillId="0" borderId="7" xfId="62" applyFont="1" applyFill="1" applyBorder="1"/>
    <xf numFmtId="185" fontId="4" fillId="0" borderId="58" xfId="62" applyNumberFormat="1" applyFont="1" applyFill="1" applyBorder="1"/>
    <xf numFmtId="43" fontId="0" fillId="0" borderId="4" xfId="62" applyFont="1" applyFill="1" applyBorder="1"/>
    <xf numFmtId="0" fontId="0" fillId="0" borderId="62" xfId="62" applyNumberFormat="1" applyFont="1" applyFill="1" applyBorder="1"/>
    <xf numFmtId="43" fontId="0" fillId="0" borderId="57" xfId="62" applyFont="1" applyFill="1" applyBorder="1"/>
    <xf numFmtId="43" fontId="0" fillId="0" borderId="4" xfId="62" applyFont="1" applyFill="1" applyBorder="1" applyAlignment="1">
      <alignment horizontal="center"/>
    </xf>
    <xf numFmtId="0" fontId="0" fillId="0" borderId="23" xfId="62" applyNumberFormat="1" applyFont="1" applyFill="1" applyBorder="1"/>
    <xf numFmtId="0" fontId="4" fillId="0" borderId="59" xfId="62" applyNumberFormat="1" applyFont="1" applyFill="1" applyBorder="1"/>
    <xf numFmtId="164" fontId="0" fillId="0" borderId="58" xfId="62" applyNumberFormat="1" applyFont="1" applyFill="1" applyBorder="1"/>
    <xf numFmtId="0" fontId="0" fillId="0" borderId="62" xfId="62" quotePrefix="1" applyNumberFormat="1" applyFont="1" applyFill="1" applyBorder="1"/>
    <xf numFmtId="164" fontId="0" fillId="0" borderId="57" xfId="62" applyNumberFormat="1" applyFont="1" applyFill="1" applyBorder="1"/>
    <xf numFmtId="0" fontId="0" fillId="0" borderId="59" xfId="62" applyNumberFormat="1" applyFont="1" applyFill="1" applyBorder="1"/>
    <xf numFmtId="164" fontId="0" fillId="0" borderId="61" xfId="62" applyNumberFormat="1" applyFont="1" applyFill="1" applyBorder="1"/>
    <xf numFmtId="43" fontId="4" fillId="0" borderId="60" xfId="62" applyFont="1" applyFill="1" applyBorder="1"/>
    <xf numFmtId="164" fontId="4" fillId="0" borderId="61" xfId="62" applyNumberFormat="1" applyFont="1" applyFill="1" applyBorder="1"/>
    <xf numFmtId="43" fontId="0" fillId="0" borderId="1" xfId="62" applyFont="1" applyFill="1" applyBorder="1"/>
    <xf numFmtId="0" fontId="0" fillId="0" borderId="18" xfId="62" applyNumberFormat="1" applyFont="1" applyFill="1" applyBorder="1"/>
    <xf numFmtId="0" fontId="4" fillId="0" borderId="0" xfId="1" applyNumberFormat="1" applyFont="1" applyFill="1" applyAlignment="1">
      <alignment horizontal="left" vertical="center"/>
    </xf>
    <xf numFmtId="43" fontId="4" fillId="0" borderId="0" xfId="1" applyNumberFormat="1" applyFont="1" applyFill="1" applyAlignment="1">
      <alignment horizontal="center" vertical="center"/>
    </xf>
    <xf numFmtId="43" fontId="0" fillId="0" borderId="0" xfId="1" applyFont="1" applyAlignment="1">
      <alignment horizontal="center"/>
    </xf>
    <xf numFmtId="49" fontId="12" fillId="26" borderId="58" xfId="0" applyNumberFormat="1" applyFont="1" applyFill="1" applyBorder="1" applyAlignment="1" applyProtection="1">
      <alignment horizontal="center" vertical="center"/>
      <protection hidden="1"/>
    </xf>
    <xf numFmtId="0" fontId="12" fillId="37" borderId="58" xfId="0" applyFont="1" applyFill="1" applyBorder="1" applyAlignment="1" applyProtection="1">
      <alignment horizontal="center" vertical="center" wrapText="1"/>
      <protection hidden="1"/>
    </xf>
    <xf numFmtId="49" fontId="12" fillId="37" borderId="58" xfId="0" applyNumberFormat="1" applyFont="1" applyFill="1" applyBorder="1" applyAlignment="1" applyProtection="1">
      <alignment horizontal="center" vertical="center" wrapText="1"/>
      <protection hidden="1"/>
    </xf>
    <xf numFmtId="49" fontId="12" fillId="37" borderId="6" xfId="0" applyNumberFormat="1" applyFont="1" applyFill="1" applyBorder="1" applyAlignment="1" applyProtection="1">
      <alignment horizontal="center" vertical="center" wrapText="1"/>
      <protection hidden="1"/>
    </xf>
    <xf numFmtId="43" fontId="1" fillId="0" borderId="0" xfId="1" applyFont="1" applyFill="1" applyAlignment="1">
      <alignment horizontal="center"/>
    </xf>
    <xf numFmtId="0" fontId="8" fillId="0" borderId="61" xfId="17" applyFont="1" applyFill="1" applyBorder="1" applyAlignment="1" applyProtection="1">
      <alignment horizontal="center" vertical="center"/>
      <protection hidden="1"/>
    </xf>
    <xf numFmtId="172" fontId="1" fillId="35" borderId="58" xfId="62" applyNumberFormat="1" applyFont="1" applyFill="1" applyBorder="1" applyAlignment="1">
      <alignment horizontal="right" vertical="center"/>
    </xf>
    <xf numFmtId="172" fontId="1" fillId="0" borderId="58" xfId="62" applyNumberFormat="1" applyFont="1" applyFill="1" applyBorder="1" applyAlignment="1">
      <alignment horizontal="right" vertical="center"/>
    </xf>
    <xf numFmtId="172" fontId="1" fillId="35" borderId="57" xfId="62" applyNumberFormat="1" applyFont="1" applyFill="1" applyBorder="1" applyAlignment="1">
      <alignment horizontal="right" vertical="center"/>
    </xf>
    <xf numFmtId="172" fontId="1" fillId="0" borderId="57" xfId="62" applyNumberFormat="1" applyFont="1" applyFill="1" applyBorder="1" applyAlignment="1">
      <alignment horizontal="right" vertical="center"/>
    </xf>
    <xf numFmtId="172" fontId="1" fillId="39" borderId="61" xfId="62" applyNumberFormat="1" applyFont="1" applyFill="1" applyBorder="1" applyAlignment="1">
      <alignment horizontal="right" vertical="center"/>
    </xf>
    <xf numFmtId="172" fontId="1" fillId="39" borderId="58" xfId="62" applyNumberFormat="1" applyFont="1" applyFill="1" applyBorder="1" applyAlignment="1">
      <alignment horizontal="right" vertical="center"/>
    </xf>
    <xf numFmtId="172" fontId="1" fillId="39" borderId="57" xfId="62" applyNumberFormat="1" applyFont="1" applyFill="1" applyBorder="1" applyAlignment="1">
      <alignment horizontal="right" vertical="center"/>
    </xf>
    <xf numFmtId="172" fontId="8" fillId="39" borderId="8" xfId="62" applyNumberFormat="1" applyFont="1" applyFill="1" applyBorder="1" applyAlignment="1" applyProtection="1">
      <alignment horizontal="right" vertical="center"/>
      <protection hidden="1"/>
    </xf>
    <xf numFmtId="172" fontId="8" fillId="39" borderId="58" xfId="62" applyNumberFormat="1" applyFont="1" applyFill="1" applyBorder="1" applyAlignment="1" applyProtection="1">
      <alignment horizontal="right" vertical="center"/>
      <protection hidden="1"/>
    </xf>
    <xf numFmtId="172" fontId="8" fillId="39" borderId="57" xfId="62" applyNumberFormat="1" applyFont="1" applyFill="1" applyBorder="1" applyAlignment="1" applyProtection="1">
      <alignment horizontal="right" vertical="center"/>
      <protection hidden="1"/>
    </xf>
    <xf numFmtId="172" fontId="8" fillId="39" borderId="11" xfId="62" applyNumberFormat="1" applyFont="1" applyFill="1" applyBorder="1" applyAlignment="1" applyProtection="1">
      <alignment horizontal="right" vertical="center"/>
      <protection hidden="1"/>
    </xf>
    <xf numFmtId="172" fontId="8" fillId="0" borderId="61" xfId="62" applyNumberFormat="1" applyFont="1" applyFill="1" applyBorder="1" applyAlignment="1" applyProtection="1">
      <alignment vertical="center"/>
      <protection hidden="1"/>
    </xf>
    <xf numFmtId="185" fontId="1" fillId="6" borderId="0" xfId="1" applyNumberFormat="1" applyFont="1" applyFill="1"/>
    <xf numFmtId="0" fontId="0" fillId="0" borderId="0" xfId="62" applyNumberFormat="1" applyFont="1" applyAlignment="1">
      <alignment horizontal="left"/>
    </xf>
    <xf numFmtId="174" fontId="1" fillId="0" borderId="1" xfId="1" applyNumberFormat="1" applyFont="1" applyFill="1" applyBorder="1" applyAlignment="1">
      <alignment horizontal="right" vertical="center"/>
    </xf>
    <xf numFmtId="0" fontId="4" fillId="6" borderId="3" xfId="1" applyNumberFormat="1" applyFont="1" applyFill="1" applyBorder="1"/>
    <xf numFmtId="9" fontId="4" fillId="0" borderId="3" xfId="15" applyFont="1" applyBorder="1"/>
    <xf numFmtId="164" fontId="4" fillId="6" borderId="3" xfId="2" applyFont="1" applyFill="1" applyBorder="1"/>
    <xf numFmtId="164" fontId="4" fillId="6" borderId="7" xfId="2" applyFont="1" applyFill="1" applyBorder="1"/>
    <xf numFmtId="164" fontId="0" fillId="0" borderId="0" xfId="1" applyNumberFormat="1" applyFont="1" applyFill="1"/>
    <xf numFmtId="0" fontId="0" fillId="6" borderId="0" xfId="1" applyNumberFormat="1" applyFont="1" applyFill="1" applyBorder="1"/>
    <xf numFmtId="170" fontId="1" fillId="7" borderId="61" xfId="1" applyNumberFormat="1" applyFont="1" applyFill="1" applyBorder="1" applyAlignment="1">
      <alignment horizontal="right"/>
    </xf>
    <xf numFmtId="173" fontId="1" fillId="31" borderId="13" xfId="69" applyNumberFormat="1" applyFont="1" applyFill="1" applyBorder="1" applyAlignment="1">
      <alignment horizontal="right"/>
    </xf>
    <xf numFmtId="0" fontId="12" fillId="32" borderId="28" xfId="0" applyFont="1" applyFill="1" applyBorder="1" applyAlignment="1">
      <alignment horizontal="center" vertical="center"/>
    </xf>
    <xf numFmtId="0" fontId="12" fillId="32" borderId="29" xfId="0" applyFont="1" applyFill="1" applyBorder="1" applyAlignment="1">
      <alignment horizontal="center" vertical="center"/>
    </xf>
    <xf numFmtId="0" fontId="0" fillId="25" borderId="38" xfId="0" applyFont="1" applyFill="1" applyBorder="1" applyAlignment="1">
      <alignment horizontal="center"/>
    </xf>
    <xf numFmtId="43" fontId="0" fillId="0" borderId="28" xfId="62" applyFont="1" applyFill="1" applyBorder="1" applyAlignment="1"/>
    <xf numFmtId="43" fontId="0" fillId="0" borderId="29" xfId="62" applyFont="1" applyFill="1" applyBorder="1" applyAlignment="1"/>
    <xf numFmtId="43" fontId="0" fillId="0" borderId="28" xfId="62" applyFont="1" applyFill="1" applyBorder="1"/>
    <xf numFmtId="43" fontId="0" fillId="0" borderId="29" xfId="62" applyFont="1" applyFill="1" applyBorder="1"/>
    <xf numFmtId="0" fontId="0" fillId="27" borderId="38" xfId="27" applyFont="1" applyFill="1" applyBorder="1" applyAlignment="1">
      <alignment horizontal="center"/>
    </xf>
    <xf numFmtId="43" fontId="0" fillId="0" borderId="32" xfId="62" applyFont="1" applyFill="1" applyBorder="1" applyAlignment="1"/>
    <xf numFmtId="0" fontId="0" fillId="27" borderId="35" xfId="27" applyFont="1" applyFill="1" applyBorder="1" applyAlignment="1"/>
    <xf numFmtId="0" fontId="0" fillId="27" borderId="32" xfId="27" applyFont="1" applyFill="1" applyBorder="1" applyAlignment="1"/>
    <xf numFmtId="0" fontId="0" fillId="29" borderId="38" xfId="27" applyFont="1" applyFill="1" applyBorder="1" applyAlignment="1">
      <alignment horizontal="center"/>
    </xf>
    <xf numFmtId="43" fontId="0" fillId="0" borderId="33" xfId="62" applyFont="1" applyFill="1" applyBorder="1"/>
    <xf numFmtId="43" fontId="0" fillId="0" borderId="34" xfId="62" applyFont="1" applyFill="1" applyBorder="1"/>
    <xf numFmtId="0" fontId="0" fillId="31" borderId="38" xfId="27" applyFont="1" applyFill="1" applyBorder="1" applyAlignment="1">
      <alignment horizontal="center"/>
    </xf>
    <xf numFmtId="43" fontId="0" fillId="0" borderId="35" xfId="62" applyFont="1" applyFill="1" applyBorder="1" applyAlignment="1">
      <alignment horizontal="left"/>
    </xf>
    <xf numFmtId="43" fontId="0" fillId="0" borderId="29" xfId="62" applyFont="1" applyFill="1" applyBorder="1" applyAlignment="1">
      <alignment horizontal="left"/>
    </xf>
    <xf numFmtId="43" fontId="0" fillId="0" borderId="30" xfId="62" applyFont="1" applyFill="1" applyBorder="1" applyAlignment="1"/>
    <xf numFmtId="43" fontId="0" fillId="0" borderId="36" xfId="62" applyFont="1" applyFill="1" applyBorder="1" applyAlignment="1"/>
    <xf numFmtId="43" fontId="0" fillId="0" borderId="30" xfId="62" applyFont="1" applyFill="1" applyBorder="1"/>
    <xf numFmtId="43" fontId="0" fillId="0" borderId="31" xfId="62" applyFont="1" applyFill="1" applyBorder="1"/>
    <xf numFmtId="0" fontId="4" fillId="0" borderId="2" xfId="0" applyFont="1" applyBorder="1" applyAlignment="1">
      <alignment horizontal="right"/>
    </xf>
    <xf numFmtId="43" fontId="0" fillId="0" borderId="39" xfId="0" applyNumberFormat="1" applyFont="1" applyBorder="1"/>
    <xf numFmtId="43" fontId="0" fillId="0" borderId="13" xfId="0" applyNumberFormat="1" applyFont="1" applyBorder="1" applyAlignment="1">
      <alignment horizontal="center"/>
    </xf>
    <xf numFmtId="43" fontId="0" fillId="0" borderId="32" xfId="0" applyNumberFormat="1" applyFont="1" applyBorder="1"/>
    <xf numFmtId="43" fontId="0" fillId="0" borderId="8" xfId="0" applyNumberFormat="1" applyFont="1" applyBorder="1" applyAlignment="1">
      <alignment horizontal="center"/>
    </xf>
    <xf numFmtId="43" fontId="0" fillId="0" borderId="55" xfId="0" applyNumberFormat="1" applyFont="1" applyBorder="1"/>
    <xf numFmtId="43" fontId="0" fillId="0" borderId="57" xfId="0" applyNumberFormat="1" applyFont="1" applyBorder="1" applyAlignment="1">
      <alignment horizontal="center"/>
    </xf>
    <xf numFmtId="43" fontId="0" fillId="0" borderId="18" xfId="0" applyNumberFormat="1" applyFont="1" applyBorder="1" applyAlignment="1">
      <alignment horizontal="center"/>
    </xf>
    <xf numFmtId="43" fontId="1" fillId="0" borderId="55" xfId="62" applyFont="1" applyBorder="1"/>
    <xf numFmtId="43" fontId="0" fillId="0" borderId="53" xfId="0" applyNumberFormat="1" applyFont="1" applyBorder="1"/>
    <xf numFmtId="43" fontId="1" fillId="0" borderId="60" xfId="62" applyFont="1" applyBorder="1"/>
    <xf numFmtId="0" fontId="0" fillId="0" borderId="63" xfId="0" applyFont="1" applyBorder="1"/>
    <xf numFmtId="43" fontId="1" fillId="0" borderId="63" xfId="62" applyFont="1" applyBorder="1"/>
    <xf numFmtId="43" fontId="0" fillId="0" borderId="41" xfId="0" applyNumberFormat="1" applyFont="1" applyBorder="1"/>
    <xf numFmtId="43" fontId="0" fillId="0" borderId="20" xfId="0" applyNumberFormat="1" applyFont="1" applyBorder="1" applyAlignment="1">
      <alignment horizontal="center"/>
    </xf>
    <xf numFmtId="0" fontId="13" fillId="0" borderId="0" xfId="0" applyFont="1" applyBorder="1" applyAlignment="1"/>
    <xf numFmtId="43" fontId="0" fillId="0" borderId="58" xfId="0" applyNumberFormat="1" applyFont="1" applyBorder="1" applyAlignment="1"/>
    <xf numFmtId="43" fontId="0" fillId="0" borderId="0" xfId="0" applyNumberFormat="1" applyFont="1" applyBorder="1" applyAlignment="1"/>
    <xf numFmtId="43" fontId="0" fillId="0" borderId="57" xfId="27" applyNumberFormat="1" applyFont="1" applyFill="1" applyBorder="1" applyAlignment="1"/>
    <xf numFmtId="43" fontId="0" fillId="0" borderId="0" xfId="27" applyNumberFormat="1" applyFont="1" applyFill="1" applyBorder="1" applyAlignment="1"/>
    <xf numFmtId="43" fontId="4" fillId="0" borderId="9" xfId="0" applyNumberFormat="1" applyFont="1" applyBorder="1" applyAlignment="1"/>
    <xf numFmtId="43" fontId="4" fillId="0" borderId="0" xfId="0" applyNumberFormat="1" applyFont="1" applyBorder="1" applyAlignment="1"/>
    <xf numFmtId="0" fontId="12" fillId="24" borderId="56" xfId="35" applyFill="1" applyBorder="1">
      <alignment horizontal="center" vertical="center"/>
    </xf>
    <xf numFmtId="0" fontId="0" fillId="0" borderId="58" xfId="0" applyFont="1" applyBorder="1" applyAlignment="1">
      <alignment horizontal="left"/>
    </xf>
    <xf numFmtId="43" fontId="0" fillId="0" borderId="58" xfId="62" applyFont="1" applyFill="1" applyBorder="1" applyAlignment="1">
      <alignment horizontal="center"/>
    </xf>
    <xf numFmtId="43" fontId="0" fillId="0" borderId="57" xfId="62" applyFont="1" applyBorder="1" applyAlignment="1">
      <alignment horizontal="center"/>
    </xf>
    <xf numFmtId="43" fontId="0" fillId="0" borderId="57" xfId="62" applyFont="1" applyFill="1" applyBorder="1" applyAlignment="1">
      <alignment horizontal="center"/>
    </xf>
    <xf numFmtId="43" fontId="1" fillId="0" borderId="9" xfId="62" applyFont="1" applyBorder="1" applyAlignment="1">
      <alignment horizontal="center"/>
    </xf>
    <xf numFmtId="43" fontId="0" fillId="0" borderId="58" xfId="62" applyFont="1" applyBorder="1" applyAlignment="1">
      <alignment horizontal="center"/>
    </xf>
    <xf numFmtId="43" fontId="4" fillId="0" borderId="9" xfId="62" applyFont="1" applyBorder="1" applyAlignment="1">
      <alignment horizontal="center"/>
    </xf>
    <xf numFmtId="43" fontId="0" fillId="0" borderId="0" xfId="62" applyFont="1" applyAlignment="1">
      <alignment horizontal="right"/>
    </xf>
    <xf numFmtId="49" fontId="4" fillId="0" borderId="0" xfId="0" applyNumberFormat="1" applyFont="1"/>
    <xf numFmtId="164" fontId="0" fillId="0" borderId="0" xfId="13" applyFont="1"/>
    <xf numFmtId="164" fontId="0" fillId="0" borderId="53" xfId="13" applyFont="1" applyBorder="1"/>
    <xf numFmtId="0" fontId="25" fillId="0" borderId="0" xfId="28" applyFont="1" applyAlignment="1">
      <alignment vertical="top"/>
    </xf>
    <xf numFmtId="43" fontId="26" fillId="0" borderId="0" xfId="83" applyFont="1"/>
    <xf numFmtId="0" fontId="31" fillId="8" borderId="28" xfId="0" applyFont="1" applyFill="1" applyBorder="1" applyAlignment="1">
      <alignment horizontal="center" vertical="center" wrapText="1"/>
    </xf>
    <xf numFmtId="0" fontId="31" fillId="8" borderId="29" xfId="0" applyFont="1" applyFill="1" applyBorder="1" applyAlignment="1">
      <alignment horizontal="center" vertical="center" wrapText="1"/>
    </xf>
    <xf numFmtId="49" fontId="23" fillId="25" borderId="38" xfId="0" applyNumberFormat="1" applyFont="1" applyFill="1" applyBorder="1" applyAlignment="1">
      <alignment horizontal="center"/>
    </xf>
    <xf numFmtId="43" fontId="11" fillId="0" borderId="28" xfId="83" applyFont="1" applyFill="1" applyBorder="1"/>
    <xf numFmtId="43" fontId="11" fillId="0" borderId="29" xfId="83" applyFont="1" applyFill="1" applyBorder="1"/>
    <xf numFmtId="43" fontId="23" fillId="0" borderId="28" xfId="83" applyFont="1" applyFill="1" applyBorder="1"/>
    <xf numFmtId="43" fontId="23" fillId="0" borderId="29" xfId="83" applyFont="1" applyFill="1" applyBorder="1"/>
    <xf numFmtId="43" fontId="23" fillId="4" borderId="28" xfId="83" applyFont="1" applyFill="1" applyBorder="1"/>
    <xf numFmtId="43" fontId="23" fillId="4" borderId="29" xfId="83" applyFont="1" applyFill="1" applyBorder="1"/>
    <xf numFmtId="49" fontId="23" fillId="27" borderId="38" xfId="0" applyNumberFormat="1" applyFont="1" applyFill="1" applyBorder="1" applyAlignment="1">
      <alignment horizontal="center"/>
    </xf>
    <xf numFmtId="49" fontId="23" fillId="29" borderId="38" xfId="0" applyNumberFormat="1" applyFont="1" applyFill="1" applyBorder="1" applyAlignment="1">
      <alignment horizontal="center"/>
    </xf>
    <xf numFmtId="49" fontId="23" fillId="31" borderId="38" xfId="0" applyNumberFormat="1" applyFont="1" applyFill="1" applyBorder="1" applyAlignment="1">
      <alignment horizontal="center"/>
    </xf>
    <xf numFmtId="43" fontId="23" fillId="0" borderId="30" xfId="83" applyFont="1" applyFill="1" applyBorder="1"/>
    <xf numFmtId="43" fontId="23" fillId="0" borderId="31" xfId="83" applyFont="1" applyFill="1" applyBorder="1"/>
    <xf numFmtId="43" fontId="23" fillId="4" borderId="44" xfId="83" applyFont="1" applyFill="1" applyBorder="1"/>
    <xf numFmtId="43" fontId="23" fillId="4" borderId="41" xfId="83" applyFont="1" applyFill="1" applyBorder="1"/>
    <xf numFmtId="43" fontId="23" fillId="0" borderId="0" xfId="83" applyFont="1" applyFill="1" applyBorder="1"/>
    <xf numFmtId="49" fontId="25" fillId="0" borderId="2" xfId="83" applyNumberFormat="1" applyFont="1" applyFill="1" applyBorder="1" applyAlignment="1"/>
    <xf numFmtId="43" fontId="25" fillId="0" borderId="2" xfId="83" applyFont="1" applyFill="1" applyBorder="1" applyAlignment="1">
      <alignment horizontal="right"/>
    </xf>
    <xf numFmtId="43" fontId="26" fillId="0" borderId="39" xfId="16" applyFont="1" applyBorder="1"/>
    <xf numFmtId="176" fontId="23" fillId="0" borderId="59" xfId="16" applyNumberFormat="1" applyFont="1" applyFill="1" applyBorder="1"/>
    <xf numFmtId="43" fontId="26" fillId="0" borderId="32" xfId="16" applyFont="1" applyBorder="1"/>
    <xf numFmtId="176" fontId="23" fillId="0" borderId="56" xfId="16" applyNumberFormat="1" applyFont="1" applyFill="1" applyBorder="1"/>
    <xf numFmtId="176" fontId="23" fillId="0" borderId="62" xfId="16" applyNumberFormat="1" applyFont="1" applyFill="1" applyBorder="1"/>
    <xf numFmtId="176" fontId="26" fillId="0" borderId="53" xfId="28" applyNumberFormat="1" applyFont="1" applyBorder="1"/>
    <xf numFmtId="43" fontId="26" fillId="0" borderId="54" xfId="16" applyFont="1" applyBorder="1"/>
    <xf numFmtId="43" fontId="26" fillId="0" borderId="0" xfId="83" applyFont="1" applyBorder="1"/>
    <xf numFmtId="43" fontId="26" fillId="0" borderId="36" xfId="16" applyFont="1" applyBorder="1"/>
    <xf numFmtId="43" fontId="26" fillId="0" borderId="71" xfId="16" applyFont="1" applyBorder="1"/>
    <xf numFmtId="43" fontId="26" fillId="0" borderId="46" xfId="16" applyFont="1" applyBorder="1"/>
    <xf numFmtId="43" fontId="25" fillId="0" borderId="0" xfId="83" applyFont="1" applyFill="1" applyBorder="1" applyAlignment="1"/>
    <xf numFmtId="43" fontId="26" fillId="0" borderId="58" xfId="16" applyFont="1" applyBorder="1"/>
    <xf numFmtId="0" fontId="26" fillId="0" borderId="0" xfId="28" applyFont="1" applyBorder="1"/>
    <xf numFmtId="43" fontId="26" fillId="0" borderId="57" xfId="16" applyFont="1" applyBorder="1"/>
    <xf numFmtId="43" fontId="25" fillId="0" borderId="9" xfId="16" applyFont="1" applyBorder="1"/>
    <xf numFmtId="49" fontId="0" fillId="0" borderId="0" xfId="83" applyNumberFormat="1" applyFont="1"/>
    <xf numFmtId="43" fontId="0" fillId="0" borderId="0" xfId="83" applyFont="1"/>
    <xf numFmtId="43" fontId="5" fillId="0" borderId="0" xfId="83" applyFont="1" applyFill="1"/>
    <xf numFmtId="49" fontId="0" fillId="0" borderId="0" xfId="83" applyNumberFormat="1" applyFont="1" applyAlignment="1">
      <alignment horizontal="right"/>
    </xf>
    <xf numFmtId="43" fontId="4" fillId="0" borderId="0" xfId="83" applyFont="1" applyFill="1" applyAlignment="1">
      <alignment horizontal="left"/>
    </xf>
    <xf numFmtId="43" fontId="0" fillId="0" borderId="0" xfId="83" applyFont="1" applyFill="1"/>
    <xf numFmtId="43" fontId="3" fillId="0" borderId="0" xfId="83" applyFont="1" applyAlignment="1">
      <alignment horizontal="left"/>
    </xf>
    <xf numFmtId="43" fontId="0" fillId="0" borderId="0" xfId="83" applyFont="1" applyAlignment="1">
      <alignment horizontal="left"/>
    </xf>
    <xf numFmtId="49" fontId="0" fillId="0" borderId="0" xfId="83" applyNumberFormat="1" applyFont="1" applyAlignment="1"/>
    <xf numFmtId="43" fontId="0" fillId="0" borderId="0" xfId="83" applyFont="1" applyAlignment="1">
      <alignment horizontal="left" vertical="center"/>
    </xf>
    <xf numFmtId="164" fontId="1" fillId="0" borderId="0" xfId="13" applyFont="1"/>
    <xf numFmtId="0" fontId="0" fillId="0" borderId="0" xfId="0" applyAlignment="1">
      <alignment horizontal="left"/>
    </xf>
    <xf numFmtId="164" fontId="8" fillId="0" borderId="0" xfId="13" applyFont="1"/>
    <xf numFmtId="0" fontId="49" fillId="0" borderId="73" xfId="0" applyFont="1" applyBorder="1"/>
    <xf numFmtId="0" fontId="8" fillId="0" borderId="0" xfId="0" applyFont="1" applyAlignment="1">
      <alignment horizontal="left"/>
    </xf>
    <xf numFmtId="164" fontId="20" fillId="0" borderId="0" xfId="13" applyFont="1"/>
    <xf numFmtId="0" fontId="49" fillId="0" borderId="75" xfId="0" applyFont="1" applyBorder="1"/>
    <xf numFmtId="164" fontId="4" fillId="0" borderId="0" xfId="13" applyFont="1"/>
    <xf numFmtId="164" fontId="0" fillId="0" borderId="0" xfId="13" applyFont="1" applyAlignment="1"/>
    <xf numFmtId="43" fontId="0" fillId="0" borderId="0" xfId="83" applyFont="1" applyAlignment="1">
      <alignment horizontal="right"/>
    </xf>
    <xf numFmtId="164" fontId="0" fillId="0" borderId="0" xfId="13" applyFont="1" applyBorder="1" applyAlignment="1"/>
    <xf numFmtId="164" fontId="4" fillId="0" borderId="0" xfId="13" applyFont="1" applyBorder="1" applyAlignment="1"/>
    <xf numFmtId="44" fontId="0" fillId="0" borderId="0" xfId="84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9" fillId="0" borderId="0" xfId="0" applyFont="1"/>
    <xf numFmtId="0" fontId="49" fillId="0" borderId="53" xfId="0" applyFont="1" applyBorder="1"/>
    <xf numFmtId="0" fontId="49" fillId="0" borderId="0" xfId="0" applyFont="1" applyBorder="1"/>
    <xf numFmtId="14" fontId="0" fillId="0" borderId="0" xfId="0" applyNumberFormat="1" applyAlignment="1">
      <alignment horizontal="left"/>
    </xf>
    <xf numFmtId="43" fontId="0" fillId="0" borderId="0" xfId="83" applyFont="1" applyBorder="1"/>
    <xf numFmtId="14" fontId="0" fillId="0" borderId="0" xfId="83" applyNumberFormat="1" applyFont="1"/>
    <xf numFmtId="43" fontId="0" fillId="0" borderId="0" xfId="83" applyFont="1" applyBorder="1" applyAlignment="1">
      <alignment horizontal="right" vertical="center"/>
    </xf>
    <xf numFmtId="43" fontId="0" fillId="0" borderId="0" xfId="83" quotePrefix="1" applyFont="1" applyAlignment="1">
      <alignment horizontal="right"/>
    </xf>
    <xf numFmtId="164" fontId="0" fillId="0" borderId="0" xfId="13" applyFont="1" applyAlignment="1">
      <alignment horizontal="center"/>
    </xf>
    <xf numFmtId="164" fontId="4" fillId="0" borderId="0" xfId="13" applyFont="1" applyAlignment="1"/>
    <xf numFmtId="164" fontId="1" fillId="0" borderId="53" xfId="13" applyFont="1" applyBorder="1"/>
    <xf numFmtId="164" fontId="20" fillId="0" borderId="53" xfId="13" applyFont="1" applyBorder="1"/>
    <xf numFmtId="14" fontId="0" fillId="0" borderId="0" xfId="83" applyNumberFormat="1" applyFont="1" applyAlignment="1">
      <alignment horizontal="left"/>
    </xf>
    <xf numFmtId="43" fontId="0" fillId="0" borderId="0" xfId="83" applyFont="1" applyAlignment="1">
      <alignment vertical="center"/>
    </xf>
    <xf numFmtId="43" fontId="0" fillId="0" borderId="0" xfId="83" applyFont="1" applyAlignment="1">
      <alignment horizontal="center"/>
    </xf>
    <xf numFmtId="0" fontId="4" fillId="0" borderId="0" xfId="83" applyNumberFormat="1" applyFont="1" applyAlignment="1">
      <alignment horizontal="center"/>
    </xf>
    <xf numFmtId="43" fontId="19" fillId="0" borderId="0" xfId="83" applyFont="1" applyAlignment="1">
      <alignment horizontal="center"/>
    </xf>
    <xf numFmtId="43" fontId="1" fillId="0" borderId="0" xfId="83" applyFont="1"/>
    <xf numFmtId="0" fontId="0" fillId="0" borderId="0" xfId="83" applyNumberFormat="1" applyFont="1"/>
    <xf numFmtId="0" fontId="4" fillId="0" borderId="53" xfId="83" applyNumberFormat="1" applyFont="1" applyBorder="1"/>
    <xf numFmtId="173" fontId="1" fillId="0" borderId="53" xfId="83" applyNumberFormat="1" applyFont="1" applyBorder="1"/>
    <xf numFmtId="173" fontId="1" fillId="0" borderId="0" xfId="83" applyNumberFormat="1" applyFont="1"/>
    <xf numFmtId="49" fontId="1" fillId="0" borderId="0" xfId="83" applyNumberFormat="1" applyFont="1"/>
    <xf numFmtId="49" fontId="0" fillId="0" borderId="0" xfId="83" applyNumberFormat="1" applyFont="1" applyAlignment="1">
      <alignment horizontal="left"/>
    </xf>
    <xf numFmtId="49" fontId="0" fillId="6" borderId="0" xfId="83" applyNumberFormat="1" applyFont="1" applyFill="1" applyAlignment="1">
      <alignment horizontal="right"/>
    </xf>
    <xf numFmtId="164" fontId="1" fillId="6" borderId="0" xfId="13" applyFont="1" applyFill="1"/>
    <xf numFmtId="164" fontId="4" fillId="6" borderId="53" xfId="13" applyFont="1" applyFill="1" applyBorder="1"/>
    <xf numFmtId="164" fontId="8" fillId="6" borderId="0" xfId="13" applyFont="1" applyFill="1"/>
    <xf numFmtId="164" fontId="13" fillId="6" borderId="53" xfId="13" applyFont="1" applyFill="1" applyBorder="1"/>
    <xf numFmtId="164" fontId="8" fillId="6" borderId="53" xfId="13" applyFont="1" applyFill="1" applyBorder="1"/>
    <xf numFmtId="164" fontId="0" fillId="6" borderId="53" xfId="13" applyFont="1" applyFill="1" applyBorder="1"/>
    <xf numFmtId="164" fontId="4" fillId="6" borderId="0" xfId="13" applyFont="1" applyFill="1"/>
    <xf numFmtId="164" fontId="0" fillId="6" borderId="0" xfId="13" applyFont="1" applyFill="1" applyBorder="1"/>
    <xf numFmtId="176" fontId="49" fillId="6" borderId="72" xfId="0" applyNumberFormat="1" applyFont="1" applyFill="1" applyBorder="1" applyAlignment="1">
      <alignment horizontal="center"/>
    </xf>
    <xf numFmtId="217" fontId="49" fillId="6" borderId="74" xfId="0" applyNumberFormat="1" applyFont="1" applyFill="1" applyBorder="1" applyAlignment="1">
      <alignment horizontal="center"/>
    </xf>
    <xf numFmtId="164" fontId="0" fillId="6" borderId="0" xfId="13" applyFont="1" applyFill="1" applyAlignment="1"/>
    <xf numFmtId="164" fontId="0" fillId="6" borderId="53" xfId="13" applyFont="1" applyFill="1" applyBorder="1" applyAlignment="1"/>
    <xf numFmtId="164" fontId="4" fillId="6" borderId="3" xfId="13" applyFont="1" applyFill="1" applyBorder="1" applyAlignment="1"/>
    <xf numFmtId="216" fontId="49" fillId="6" borderId="74" xfId="0" applyNumberFormat="1" applyFont="1" applyFill="1" applyBorder="1" applyAlignment="1">
      <alignment horizontal="center"/>
    </xf>
    <xf numFmtId="49" fontId="0" fillId="6" borderId="0" xfId="83" applyNumberFormat="1" applyFont="1" applyFill="1" applyAlignment="1"/>
    <xf numFmtId="43" fontId="0" fillId="6" borderId="0" xfId="83" applyFont="1" applyFill="1"/>
    <xf numFmtId="43" fontId="0" fillId="6" borderId="0" xfId="83" applyFont="1" applyFill="1" applyBorder="1"/>
    <xf numFmtId="0" fontId="0" fillId="6" borderId="0" xfId="0" applyFill="1" applyAlignment="1">
      <alignment horizontal="left" vertical="center"/>
    </xf>
    <xf numFmtId="164" fontId="1" fillId="6" borderId="53" xfId="13" applyFont="1" applyFill="1" applyBorder="1"/>
    <xf numFmtId="164" fontId="4" fillId="6" borderId="53" xfId="13" applyFont="1" applyFill="1" applyBorder="1" applyAlignment="1">
      <alignment horizontal="center"/>
    </xf>
    <xf numFmtId="164" fontId="1" fillId="6" borderId="0" xfId="13" applyFont="1" applyFill="1" applyAlignment="1">
      <alignment horizontal="center"/>
    </xf>
    <xf numFmtId="4" fontId="0" fillId="6" borderId="0" xfId="83" applyNumberFormat="1" applyFont="1" applyFill="1"/>
    <xf numFmtId="4" fontId="0" fillId="6" borderId="0" xfId="83" applyNumberFormat="1" applyFont="1" applyFill="1" applyAlignment="1"/>
    <xf numFmtId="4" fontId="0" fillId="6" borderId="0" xfId="83" applyNumberFormat="1" applyFont="1" applyFill="1" applyAlignment="1">
      <alignment horizontal="right"/>
    </xf>
    <xf numFmtId="43" fontId="0" fillId="6" borderId="0" xfId="83" applyFont="1" applyFill="1" applyAlignment="1">
      <alignment horizontal="right"/>
    </xf>
    <xf numFmtId="0" fontId="0" fillId="6" borderId="0" xfId="0" quotePrefix="1" applyFill="1" applyAlignment="1">
      <alignment horizontal="left"/>
    </xf>
    <xf numFmtId="164" fontId="0" fillId="6" borderId="0" xfId="13" applyFont="1" applyFill="1" applyAlignment="1">
      <alignment horizontal="center"/>
    </xf>
    <xf numFmtId="164" fontId="4" fillId="6" borderId="0" xfId="13" applyFont="1" applyFill="1" applyAlignment="1"/>
    <xf numFmtId="164" fontId="0" fillId="6" borderId="0" xfId="13" applyFont="1" applyFill="1"/>
    <xf numFmtId="0" fontId="41" fillId="0" borderId="54" xfId="9" applyFont="1" applyBorder="1" applyAlignment="1"/>
    <xf numFmtId="0" fontId="41" fillId="0" borderId="55" xfId="9" applyFont="1" applyBorder="1" applyAlignment="1"/>
    <xf numFmtId="0" fontId="41" fillId="0" borderId="56" xfId="9" applyFont="1" applyBorder="1" applyAlignment="1"/>
    <xf numFmtId="0" fontId="37" fillId="47" borderId="58" xfId="9" applyFont="1" applyFill="1" applyBorder="1" applyAlignment="1" applyProtection="1">
      <alignment horizontal="center" vertical="center" wrapText="1"/>
      <protection hidden="1"/>
    </xf>
    <xf numFmtId="0" fontId="50" fillId="0" borderId="58" xfId="9" applyFont="1" applyBorder="1" applyAlignment="1" applyProtection="1">
      <alignment horizontal="center" vertical="center"/>
      <protection locked="0"/>
    </xf>
    <xf numFmtId="0" fontId="50" fillId="0" borderId="58" xfId="9" applyFont="1" applyBorder="1" applyAlignment="1" applyProtection="1">
      <alignment horizontal="left" vertical="center" wrapText="1"/>
      <protection locked="0"/>
    </xf>
    <xf numFmtId="14" fontId="50" fillId="0" borderId="58" xfId="9" applyNumberFormat="1" applyFont="1" applyBorder="1" applyAlignment="1" applyProtection="1">
      <alignment horizontal="center" vertical="center"/>
      <protection locked="0"/>
    </xf>
    <xf numFmtId="218" fontId="10" fillId="0" borderId="58" xfId="30" applyNumberFormat="1" applyFont="1" applyFill="1" applyBorder="1" applyAlignment="1" applyProtection="1">
      <alignment vertical="center" wrapText="1"/>
      <protection hidden="1"/>
    </xf>
    <xf numFmtId="218" fontId="10" fillId="0" borderId="58" xfId="30" applyNumberFormat="1" applyFont="1" applyFill="1" applyBorder="1" applyAlignment="1" applyProtection="1">
      <alignment horizontal="center" vertical="center"/>
      <protection hidden="1"/>
    </xf>
    <xf numFmtId="218" fontId="50" fillId="0" borderId="58" xfId="9" applyNumberFormat="1" applyFont="1" applyBorder="1" applyAlignment="1" applyProtection="1">
      <alignment horizontal="center" vertical="center"/>
      <protection hidden="1"/>
    </xf>
    <xf numFmtId="0" fontId="50" fillId="0" borderId="58" xfId="9" applyFont="1" applyBorder="1" applyAlignment="1" applyProtection="1">
      <alignment horizontal="center" vertical="center" wrapText="1"/>
      <protection locked="0"/>
    </xf>
    <xf numFmtId="0" fontId="50" fillId="0" borderId="58" xfId="9" applyFont="1" applyBorder="1" applyAlignment="1" applyProtection="1">
      <alignment vertical="center" wrapText="1"/>
      <protection locked="0"/>
    </xf>
    <xf numFmtId="14" fontId="50" fillId="0" borderId="58" xfId="9" applyNumberFormat="1" applyFont="1" applyBorder="1" applyAlignment="1" applyProtection="1">
      <alignment horizontal="center" vertical="center" wrapText="1"/>
      <protection locked="0"/>
    </xf>
    <xf numFmtId="218" fontId="50" fillId="0" borderId="58" xfId="9" applyNumberFormat="1" applyFont="1" applyBorder="1" applyAlignment="1" applyProtection="1">
      <alignment vertical="center" wrapText="1"/>
      <protection hidden="1"/>
    </xf>
    <xf numFmtId="0" fontId="50" fillId="0" borderId="57" xfId="9" applyFont="1" applyBorder="1" applyAlignment="1" applyProtection="1">
      <alignment horizontal="center" vertical="center" wrapText="1"/>
      <protection locked="0"/>
    </xf>
    <xf numFmtId="0" fontId="50" fillId="0" borderId="57" xfId="9" applyFont="1" applyBorder="1" applyAlignment="1" applyProtection="1">
      <alignment vertical="center" wrapText="1"/>
      <protection locked="0"/>
    </xf>
    <xf numFmtId="14" fontId="50" fillId="0" borderId="57" xfId="9" applyNumberFormat="1" applyFont="1" applyBorder="1" applyAlignment="1" applyProtection="1">
      <alignment horizontal="center" vertical="center" wrapText="1"/>
      <protection locked="0"/>
    </xf>
    <xf numFmtId="218" fontId="10" fillId="0" borderId="57" xfId="30" applyNumberFormat="1" applyFont="1" applyFill="1" applyBorder="1" applyAlignment="1" applyProtection="1">
      <alignment vertical="center" wrapText="1"/>
      <protection hidden="1"/>
    </xf>
    <xf numFmtId="218" fontId="50" fillId="0" borderId="57" xfId="9" applyNumberFormat="1" applyFont="1" applyBorder="1" applyAlignment="1" applyProtection="1">
      <alignment vertical="center" wrapText="1"/>
      <protection hidden="1"/>
    </xf>
    <xf numFmtId="0" fontId="50" fillId="0" borderId="11" xfId="9" applyFont="1" applyBorder="1" applyAlignment="1" applyProtection="1">
      <alignment horizontal="center" vertical="center"/>
      <protection locked="0"/>
    </xf>
    <xf numFmtId="0" fontId="50" fillId="0" borderId="11" xfId="9" applyFont="1" applyBorder="1" applyAlignment="1" applyProtection="1">
      <alignment vertical="center"/>
      <protection locked="0"/>
    </xf>
    <xf numFmtId="14" fontId="50" fillId="0" borderId="9" xfId="9" applyNumberFormat="1" applyFont="1" applyBorder="1" applyAlignment="1" applyProtection="1">
      <alignment vertical="center"/>
      <protection locked="0"/>
    </xf>
    <xf numFmtId="218" fontId="51" fillId="0" borderId="9" xfId="30" applyNumberFormat="1" applyFont="1" applyFill="1" applyBorder="1" applyAlignment="1" applyProtection="1">
      <alignment vertical="center"/>
      <protection hidden="1"/>
    </xf>
    <xf numFmtId="218" fontId="51" fillId="7" borderId="9" xfId="30" applyNumberFormat="1" applyFont="1" applyFill="1" applyBorder="1" applyAlignment="1" applyProtection="1">
      <alignment vertical="center"/>
      <protection hidden="1"/>
    </xf>
    <xf numFmtId="43" fontId="0" fillId="0" borderId="0" xfId="83" applyFont="1" applyAlignment="1"/>
    <xf numFmtId="49" fontId="0" fillId="0" borderId="53" xfId="83" applyNumberFormat="1" applyFont="1" applyBorder="1"/>
    <xf numFmtId="49" fontId="4" fillId="0" borderId="0" xfId="83" applyNumberFormat="1" applyFont="1"/>
    <xf numFmtId="0" fontId="13" fillId="0" borderId="54" xfId="9" applyFont="1" applyBorder="1" applyAlignment="1"/>
    <xf numFmtId="0" fontId="13" fillId="0" borderId="55" xfId="9" applyFont="1" applyBorder="1" applyAlignment="1"/>
    <xf numFmtId="0" fontId="13" fillId="0" borderId="56" xfId="9" applyFont="1" applyBorder="1" applyAlignment="1"/>
    <xf numFmtId="0" fontId="12" fillId="46" borderId="58" xfId="9" applyFont="1" applyFill="1" applyBorder="1" applyAlignment="1" applyProtection="1">
      <alignment horizontal="center" vertical="center" wrapText="1"/>
      <protection hidden="1"/>
    </xf>
    <xf numFmtId="0" fontId="8" fillId="0" borderId="54" xfId="9" applyFont="1" applyBorder="1" applyAlignment="1" applyProtection="1">
      <alignment horizontal="left" vertical="center" wrapText="1"/>
      <protection locked="0"/>
    </xf>
    <xf numFmtId="0" fontId="12" fillId="28" borderId="58" xfId="9" applyFont="1" applyFill="1" applyBorder="1" applyAlignment="1" applyProtection="1">
      <alignment horizontal="center" vertical="center" wrapText="1"/>
      <protection hidden="1"/>
    </xf>
    <xf numFmtId="0" fontId="12" fillId="24" borderId="58" xfId="9" applyFont="1" applyFill="1" applyBorder="1" applyAlignment="1" applyProtection="1">
      <alignment horizontal="center" vertical="center" wrapText="1"/>
      <protection hidden="1"/>
    </xf>
    <xf numFmtId="0" fontId="12" fillId="33" borderId="58" xfId="9" applyFont="1" applyFill="1" applyBorder="1" applyAlignment="1" applyProtection="1">
      <alignment horizontal="center" vertical="center" wrapText="1"/>
      <protection hidden="1"/>
    </xf>
    <xf numFmtId="218" fontId="8" fillId="0" borderId="58" xfId="9" applyNumberFormat="1" applyFont="1" applyFill="1" applyBorder="1" applyAlignment="1" applyProtection="1">
      <alignment vertical="center"/>
      <protection hidden="1"/>
    </xf>
    <xf numFmtId="0" fontId="8" fillId="0" borderId="11" xfId="9" applyFont="1" applyBorder="1" applyAlignment="1" applyProtection="1">
      <alignment horizontal="center" vertical="center"/>
      <protection locked="0"/>
    </xf>
    <xf numFmtId="0" fontId="8" fillId="0" borderId="11" xfId="9" applyFont="1" applyBorder="1" applyAlignment="1" applyProtection="1">
      <alignment vertical="center"/>
      <protection locked="0"/>
    </xf>
    <xf numFmtId="0" fontId="8" fillId="6" borderId="57" xfId="9" applyFont="1" applyFill="1" applyBorder="1" applyAlignment="1" applyProtection="1">
      <alignment horizontal="center" vertical="center"/>
      <protection locked="0"/>
    </xf>
    <xf numFmtId="0" fontId="8" fillId="6" borderId="57" xfId="9" applyFont="1" applyFill="1" applyBorder="1" applyAlignment="1" applyProtection="1">
      <alignment vertical="center" wrapText="1"/>
      <protection locked="0"/>
    </xf>
    <xf numFmtId="14" fontId="8" fillId="6" borderId="57" xfId="9" applyNumberFormat="1" applyFont="1" applyFill="1" applyBorder="1" applyAlignment="1" applyProtection="1">
      <alignment horizontal="center" vertical="center"/>
      <protection locked="0"/>
    </xf>
    <xf numFmtId="218" fontId="4" fillId="6" borderId="57" xfId="30" applyNumberFormat="1" applyFont="1" applyFill="1" applyBorder="1" applyAlignment="1" applyProtection="1">
      <alignment vertical="center"/>
      <protection hidden="1"/>
    </xf>
    <xf numFmtId="218" fontId="4" fillId="6" borderId="9" xfId="30" applyNumberFormat="1" applyFont="1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212" fontId="4" fillId="0" borderId="53" xfId="0" applyNumberFormat="1" applyFont="1" applyBorder="1" applyAlignment="1" applyProtection="1">
      <alignment horizontal="center"/>
      <protection hidden="1"/>
    </xf>
    <xf numFmtId="49" fontId="13" fillId="0" borderId="53" xfId="0" applyNumberFormat="1" applyFont="1" applyBorder="1" applyAlignment="1" applyProtection="1">
      <alignment vertical="center"/>
      <protection hidden="1"/>
    </xf>
    <xf numFmtId="43" fontId="8" fillId="0" borderId="0" xfId="83" applyFont="1" applyFill="1" applyBorder="1" applyAlignment="1" applyProtection="1">
      <alignment horizontal="right"/>
      <protection hidden="1"/>
    </xf>
    <xf numFmtId="41" fontId="8" fillId="0" borderId="53" xfId="83" applyNumberFormat="1" applyFont="1" applyFill="1" applyBorder="1" applyAlignment="1" applyProtection="1">
      <alignment horizontal="right"/>
      <protection hidden="1"/>
    </xf>
    <xf numFmtId="43" fontId="8" fillId="0" borderId="53" xfId="83" applyFont="1" applyFill="1" applyBorder="1" applyAlignment="1" applyProtection="1">
      <alignment horizontal="right"/>
      <protection hidden="1"/>
    </xf>
    <xf numFmtId="212" fontId="8" fillId="0" borderId="0" xfId="0" applyNumberFormat="1" applyFont="1" applyFill="1" applyBorder="1" applyAlignment="1" applyProtection="1">
      <alignment horizontal="right"/>
      <protection hidden="1"/>
    </xf>
    <xf numFmtId="43" fontId="8" fillId="0" borderId="0" xfId="83" applyFont="1" applyFill="1" applyBorder="1" applyAlignment="1" applyProtection="1">
      <alignment horizontal="right" vertical="top"/>
      <protection hidden="1"/>
    </xf>
    <xf numFmtId="213" fontId="0" fillId="0" borderId="0" xfId="0" applyNumberFormat="1" applyFont="1" applyFill="1" applyBorder="1" applyAlignment="1" applyProtection="1">
      <alignment horizontal="right" vertical="center"/>
      <protection hidden="1"/>
    </xf>
    <xf numFmtId="213" fontId="0" fillId="0" borderId="5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Fill="1"/>
    <xf numFmtId="213" fontId="8" fillId="0" borderId="0" xfId="0" applyNumberFormat="1" applyFont="1" applyFill="1" applyBorder="1" applyAlignment="1" applyProtection="1">
      <alignment horizontal="right" vertical="center"/>
      <protection hidden="1"/>
    </xf>
    <xf numFmtId="212" fontId="8" fillId="0" borderId="53" xfId="0" applyNumberFormat="1" applyFont="1" applyFill="1" applyBorder="1" applyAlignment="1" applyProtection="1">
      <alignment horizontal="right"/>
      <protection hidden="1"/>
    </xf>
    <xf numFmtId="0" fontId="10" fillId="0" borderId="0" xfId="0" applyFont="1"/>
    <xf numFmtId="212" fontId="0" fillId="0" borderId="53" xfId="0" applyNumberFormat="1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212" fontId="24" fillId="0" borderId="53" xfId="0" applyNumberFormat="1" applyFont="1" applyBorder="1" applyAlignment="1" applyProtection="1">
      <alignment horizontal="center"/>
      <protection hidden="1"/>
    </xf>
    <xf numFmtId="43" fontId="26" fillId="0" borderId="0" xfId="83" applyFont="1" applyFill="1" applyBorder="1" applyAlignment="1" applyProtection="1">
      <alignment horizontal="center"/>
      <protection hidden="1"/>
    </xf>
    <xf numFmtId="212" fontId="26" fillId="0" borderId="53" xfId="0" applyNumberFormat="1" applyFont="1" applyFill="1" applyBorder="1" applyAlignment="1" applyProtection="1">
      <alignment horizontal="right"/>
      <protection hidden="1"/>
    </xf>
    <xf numFmtId="0" fontId="23" fillId="0" borderId="53" xfId="0" applyFont="1" applyFill="1" applyBorder="1"/>
    <xf numFmtId="43" fontId="26" fillId="0" borderId="53" xfId="83" applyFont="1" applyFill="1" applyBorder="1" applyAlignment="1" applyProtection="1">
      <alignment horizontal="center"/>
      <protection hidden="1"/>
    </xf>
    <xf numFmtId="212" fontId="23" fillId="0" borderId="0" xfId="0" applyNumberFormat="1" applyFont="1" applyFill="1" applyBorder="1" applyAlignment="1" applyProtection="1">
      <alignment horizontal="right"/>
      <protection hidden="1"/>
    </xf>
    <xf numFmtId="43" fontId="26" fillId="0" borderId="0" xfId="83" applyFont="1" applyFill="1" applyBorder="1" applyAlignment="1" applyProtection="1">
      <alignment horizontal="center" vertical="top"/>
      <protection hidden="1"/>
    </xf>
    <xf numFmtId="213" fontId="23" fillId="0" borderId="0" xfId="0" applyNumberFormat="1" applyFont="1" applyFill="1" applyBorder="1" applyAlignment="1" applyProtection="1">
      <alignment horizontal="right" vertical="center"/>
      <protection hidden="1"/>
    </xf>
    <xf numFmtId="213" fontId="23" fillId="0" borderId="53" xfId="0" applyNumberFormat="1" applyFont="1" applyFill="1" applyBorder="1" applyAlignment="1" applyProtection="1">
      <alignment horizontal="right" vertical="center"/>
      <protection hidden="1"/>
    </xf>
    <xf numFmtId="213" fontId="26" fillId="0" borderId="0" xfId="0" applyNumberFormat="1" applyFont="1" applyFill="1" applyBorder="1" applyAlignment="1" applyProtection="1">
      <alignment horizontal="right" vertical="center"/>
      <protection hidden="1"/>
    </xf>
    <xf numFmtId="43" fontId="26" fillId="0" borderId="0" xfId="83" applyFont="1" applyFill="1" applyBorder="1" applyAlignment="1" applyProtection="1">
      <alignment horizontal="center" vertical="center"/>
      <protection hidden="1"/>
    </xf>
    <xf numFmtId="0" fontId="52" fillId="0" borderId="0" xfId="0" applyFont="1" applyFill="1" applyBorder="1"/>
    <xf numFmtId="43" fontId="26" fillId="0" borderId="53" xfId="83" applyFont="1" applyFill="1" applyBorder="1" applyAlignment="1" applyProtection="1">
      <alignment horizontal="center" vertical="center"/>
      <protection hidden="1"/>
    </xf>
    <xf numFmtId="0" fontId="52" fillId="0" borderId="0" xfId="0" applyFont="1" applyFill="1"/>
    <xf numFmtId="0" fontId="52" fillId="0" borderId="0" xfId="0" applyFont="1"/>
    <xf numFmtId="0" fontId="23" fillId="0" borderId="0" xfId="0" applyFont="1" applyAlignment="1">
      <alignment horizontal="left" vertical="center"/>
    </xf>
    <xf numFmtId="43" fontId="23" fillId="0" borderId="0" xfId="83" applyFont="1"/>
    <xf numFmtId="43" fontId="23" fillId="0" borderId="0" xfId="83" applyFont="1" applyBorder="1" applyAlignment="1">
      <alignment horizontal="right" vertical="center"/>
    </xf>
    <xf numFmtId="43" fontId="23" fillId="0" borderId="0" xfId="83" applyFont="1" applyBorder="1" applyAlignment="1">
      <alignment vertical="center"/>
    </xf>
    <xf numFmtId="43" fontId="23" fillId="0" borderId="0" xfId="83" applyFont="1" applyAlignment="1">
      <alignment vertical="center"/>
    </xf>
    <xf numFmtId="43" fontId="27" fillId="0" borderId="0" xfId="83" applyFont="1"/>
    <xf numFmtId="43" fontId="23" fillId="0" borderId="0" xfId="83" applyFont="1" applyBorder="1" applyAlignment="1">
      <alignment horizontal="left" vertical="center"/>
    </xf>
    <xf numFmtId="43" fontId="8" fillId="0" borderId="3" xfId="83" applyFont="1" applyFill="1" applyBorder="1" applyAlignment="1" applyProtection="1">
      <alignment horizontal="right"/>
      <protection hidden="1"/>
    </xf>
    <xf numFmtId="43" fontId="8" fillId="0" borderId="53" xfId="83" applyFont="1" applyFill="1" applyBorder="1" applyProtection="1">
      <protection hidden="1"/>
    </xf>
    <xf numFmtId="43" fontId="8" fillId="0" borderId="0" xfId="83" applyFont="1" applyFill="1" applyBorder="1" applyProtection="1">
      <protection hidden="1"/>
    </xf>
    <xf numFmtId="213" fontId="8" fillId="0" borderId="53" xfId="0" applyNumberFormat="1" applyFont="1" applyFill="1" applyBorder="1" applyAlignment="1" applyProtection="1">
      <alignment horizontal="right" vertical="center"/>
      <protection hidden="1"/>
    </xf>
    <xf numFmtId="43" fontId="8" fillId="0" borderId="53" xfId="83" applyFont="1" applyFill="1" applyBorder="1" applyAlignment="1" applyProtection="1">
      <alignment vertical="center"/>
      <protection hidden="1"/>
    </xf>
    <xf numFmtId="43" fontId="8" fillId="0" borderId="0" xfId="83" applyFont="1" applyFill="1" applyBorder="1" applyAlignment="1" applyProtection="1">
      <alignment vertical="center"/>
      <protection hidden="1"/>
    </xf>
    <xf numFmtId="0" fontId="0" fillId="0" borderId="55" xfId="0" applyFont="1" applyFill="1" applyBorder="1"/>
    <xf numFmtId="49" fontId="0" fillId="0" borderId="0" xfId="0" applyNumberFormat="1" applyFont="1" applyAlignment="1">
      <alignment vertical="center"/>
    </xf>
    <xf numFmtId="43" fontId="0" fillId="0" borderId="0" xfId="83" applyFont="1" applyBorder="1" applyAlignment="1">
      <alignment vertical="center"/>
    </xf>
    <xf numFmtId="43" fontId="3" fillId="0" borderId="0" xfId="83" applyFont="1"/>
    <xf numFmtId="43" fontId="0" fillId="0" borderId="0" xfId="83" applyFont="1" applyBorder="1" applyAlignment="1">
      <alignment horizontal="left" vertical="center"/>
    </xf>
    <xf numFmtId="43" fontId="8" fillId="0" borderId="0" xfId="83" applyFont="1" applyFill="1" applyBorder="1" applyAlignment="1" applyProtection="1">
      <alignment horizontal="right" vertical="center"/>
      <protection locked="0"/>
    </xf>
    <xf numFmtId="43" fontId="8" fillId="0" borderId="0" xfId="83" applyFont="1" applyFill="1" applyBorder="1" applyAlignment="1" applyProtection="1">
      <alignment horizontal="center"/>
      <protection hidden="1"/>
    </xf>
    <xf numFmtId="171" fontId="8" fillId="0" borderId="53" xfId="83" applyNumberFormat="1" applyFont="1" applyFill="1" applyBorder="1" applyProtection="1">
      <protection locked="0"/>
    </xf>
    <xf numFmtId="43" fontId="8" fillId="0" borderId="53" xfId="83" applyFont="1" applyFill="1" applyBorder="1" applyAlignment="1" applyProtection="1">
      <alignment horizontal="right" vertical="center"/>
      <protection locked="0"/>
    </xf>
    <xf numFmtId="43" fontId="8" fillId="0" borderId="0" xfId="83" applyFont="1" applyFill="1" applyBorder="1" applyAlignment="1" applyProtection="1">
      <alignment vertical="top"/>
      <protection hidden="1"/>
    </xf>
    <xf numFmtId="171" fontId="8" fillId="0" borderId="0" xfId="83" applyNumberFormat="1" applyFont="1" applyFill="1" applyBorder="1" applyProtection="1">
      <protection hidden="1"/>
    </xf>
    <xf numFmtId="43" fontId="8" fillId="0" borderId="0" xfId="83" applyFont="1" applyFill="1" applyBorder="1" applyAlignment="1" applyProtection="1">
      <alignment horizontal="right" vertical="center"/>
      <protection hidden="1"/>
    </xf>
    <xf numFmtId="43" fontId="8" fillId="0" borderId="53" xfId="83" applyFont="1" applyFill="1" applyBorder="1" applyAlignment="1" applyProtection="1">
      <alignment horizontal="right" vertical="center"/>
      <protection hidden="1"/>
    </xf>
    <xf numFmtId="171" fontId="8" fillId="0" borderId="53" xfId="83" applyNumberFormat="1" applyFont="1" applyFill="1" applyBorder="1" applyProtection="1">
      <protection hidden="1"/>
    </xf>
    <xf numFmtId="164" fontId="23" fillId="0" borderId="0" xfId="13" applyFont="1"/>
    <xf numFmtId="41" fontId="26" fillId="0" borderId="53" xfId="83" applyNumberFormat="1" applyFont="1" applyFill="1" applyBorder="1" applyAlignment="1" applyProtection="1">
      <alignment horizontal="center"/>
      <protection locked="0"/>
    </xf>
    <xf numFmtId="43" fontId="8" fillId="0" borderId="53" xfId="83" applyFont="1" applyFill="1" applyBorder="1" applyAlignment="1" applyProtection="1">
      <alignment horizontal="center"/>
      <protection hidden="1"/>
    </xf>
    <xf numFmtId="212" fontId="23" fillId="0" borderId="55" xfId="0" applyNumberFormat="1" applyFont="1" applyFill="1" applyBorder="1" applyAlignment="1" applyProtection="1">
      <alignment horizontal="right"/>
      <protection hidden="1"/>
    </xf>
    <xf numFmtId="0" fontId="23" fillId="0" borderId="55" xfId="0" applyFont="1" applyFill="1" applyBorder="1"/>
    <xf numFmtId="212" fontId="24" fillId="0" borderId="0" xfId="0" applyNumberFormat="1" applyFont="1" applyBorder="1" applyAlignment="1" applyProtection="1">
      <alignment horizontal="center"/>
      <protection hidden="1"/>
    </xf>
    <xf numFmtId="212" fontId="4" fillId="0" borderId="53" xfId="0" applyNumberFormat="1" applyFont="1" applyBorder="1" applyProtection="1">
      <protection hidden="1"/>
    </xf>
    <xf numFmtId="0" fontId="4" fillId="0" borderId="54" xfId="0" applyFont="1" applyBorder="1" applyAlignment="1">
      <alignment vertical="center"/>
    </xf>
    <xf numFmtId="0" fontId="4" fillId="0" borderId="55" xfId="0" applyFont="1" applyBorder="1"/>
    <xf numFmtId="0" fontId="4" fillId="0" borderId="56" xfId="0" applyFont="1" applyBorder="1" applyAlignment="1">
      <alignment vertical="center"/>
    </xf>
    <xf numFmtId="43" fontId="0" fillId="0" borderId="58" xfId="83" applyFont="1" applyBorder="1"/>
    <xf numFmtId="0" fontId="0" fillId="0" borderId="54" xfId="0" applyFont="1" applyBorder="1"/>
    <xf numFmtId="43" fontId="0" fillId="0" borderId="57" xfId="83" applyFont="1" applyBorder="1"/>
    <xf numFmtId="41" fontId="8" fillId="6" borderId="0" xfId="83" applyNumberFormat="1" applyFont="1" applyFill="1" applyBorder="1" applyAlignment="1" applyProtection="1">
      <alignment horizontal="right"/>
      <protection hidden="1"/>
    </xf>
    <xf numFmtId="41" fontId="8" fillId="6" borderId="53" xfId="83" applyNumberFormat="1" applyFont="1" applyFill="1" applyBorder="1" applyAlignment="1" applyProtection="1">
      <alignment horizontal="right"/>
      <protection hidden="1"/>
    </xf>
    <xf numFmtId="1" fontId="8" fillId="6" borderId="53" xfId="24" applyNumberFormat="1" applyFont="1" applyFill="1" applyBorder="1" applyAlignment="1" applyProtection="1">
      <alignment horizontal="right"/>
      <protection locked="0"/>
    </xf>
    <xf numFmtId="43" fontId="8" fillId="6" borderId="0" xfId="83" applyFont="1" applyFill="1" applyBorder="1" applyAlignment="1" applyProtection="1">
      <alignment horizontal="right"/>
      <protection hidden="1"/>
    </xf>
    <xf numFmtId="43" fontId="8" fillId="6" borderId="53" xfId="83" applyFont="1" applyFill="1" applyBorder="1" applyAlignment="1" applyProtection="1">
      <alignment horizontal="right"/>
      <protection hidden="1"/>
    </xf>
    <xf numFmtId="43" fontId="8" fillId="6" borderId="0" xfId="83" applyFont="1" applyFill="1" applyBorder="1" applyAlignment="1" applyProtection="1">
      <alignment horizontal="right" vertical="top"/>
      <protection hidden="1"/>
    </xf>
    <xf numFmtId="43" fontId="13" fillId="6" borderId="53" xfId="83" applyFont="1" applyFill="1" applyBorder="1" applyAlignment="1" applyProtection="1">
      <alignment horizontal="right"/>
      <protection hidden="1"/>
    </xf>
    <xf numFmtId="213" fontId="8" fillId="6" borderId="0" xfId="24" applyNumberFormat="1" applyFont="1" applyFill="1" applyBorder="1" applyAlignment="1" applyProtection="1">
      <alignment horizontal="right" vertical="center"/>
      <protection locked="0"/>
    </xf>
    <xf numFmtId="49" fontId="0" fillId="6" borderId="0" xfId="0" applyNumberFormat="1" applyFont="1" applyFill="1" applyBorder="1" applyAlignment="1" applyProtection="1">
      <alignment horizontal="left"/>
      <protection hidden="1"/>
    </xf>
    <xf numFmtId="213" fontId="8" fillId="6" borderId="53" xfId="24" applyNumberFormat="1" applyFont="1" applyFill="1" applyBorder="1" applyAlignment="1" applyProtection="1">
      <alignment horizontal="right" vertical="center"/>
      <protection locked="0"/>
    </xf>
    <xf numFmtId="0" fontId="4" fillId="6" borderId="0" xfId="0" applyFont="1" applyFill="1"/>
    <xf numFmtId="0" fontId="23" fillId="6" borderId="0" xfId="0" quotePrefix="1" applyFont="1" applyFill="1" applyAlignment="1">
      <alignment horizontal="left"/>
    </xf>
    <xf numFmtId="0" fontId="0" fillId="6" borderId="0" xfId="0" applyFont="1" applyFill="1" applyAlignment="1">
      <alignment horizontal="left" vertical="center"/>
    </xf>
    <xf numFmtId="213" fontId="26" fillId="6" borderId="0" xfId="24" applyNumberFormat="1" applyFont="1" applyFill="1" applyBorder="1" applyAlignment="1" applyProtection="1">
      <alignment horizontal="right" vertical="center"/>
      <protection locked="0"/>
    </xf>
    <xf numFmtId="49" fontId="23" fillId="6" borderId="0" xfId="0" applyNumberFormat="1" applyFont="1" applyFill="1" applyBorder="1" applyAlignment="1" applyProtection="1">
      <alignment horizontal="left"/>
      <protection hidden="1"/>
    </xf>
    <xf numFmtId="43" fontId="26" fillId="6" borderId="0" xfId="83" applyFont="1" applyFill="1" applyBorder="1" applyAlignment="1" applyProtection="1">
      <alignment horizontal="center"/>
      <protection locked="0"/>
    </xf>
    <xf numFmtId="43" fontId="26" fillId="6" borderId="0" xfId="83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/>
    <xf numFmtId="212" fontId="26" fillId="6" borderId="53" xfId="0" applyNumberFormat="1" applyFont="1" applyFill="1" applyBorder="1" applyAlignment="1" applyProtection="1">
      <alignment horizontal="right"/>
      <protection hidden="1"/>
    </xf>
    <xf numFmtId="0" fontId="23" fillId="6" borderId="53" xfId="0" applyFont="1" applyFill="1" applyBorder="1"/>
    <xf numFmtId="43" fontId="26" fillId="6" borderId="53" xfId="83" applyFont="1" applyFill="1" applyBorder="1" applyAlignment="1" applyProtection="1">
      <alignment horizontal="center"/>
      <protection locked="0"/>
    </xf>
    <xf numFmtId="43" fontId="26" fillId="6" borderId="53" xfId="83" applyFont="1" applyFill="1" applyBorder="1" applyAlignment="1" applyProtection="1">
      <alignment horizontal="center" vertical="center"/>
      <protection locked="0"/>
    </xf>
    <xf numFmtId="43" fontId="26" fillId="6" borderId="3" xfId="83" applyFont="1" applyFill="1" applyBorder="1" applyAlignment="1" applyProtection="1">
      <alignment horizontal="center"/>
      <protection hidden="1"/>
    </xf>
    <xf numFmtId="43" fontId="26" fillId="6" borderId="0" xfId="83" applyFont="1" applyFill="1" applyBorder="1" applyAlignment="1" applyProtection="1">
      <alignment horizontal="center"/>
      <protection hidden="1"/>
    </xf>
    <xf numFmtId="43" fontId="26" fillId="6" borderId="53" xfId="83" applyFont="1" applyFill="1" applyBorder="1" applyAlignment="1" applyProtection="1">
      <alignment horizontal="center"/>
      <protection hidden="1"/>
    </xf>
    <xf numFmtId="43" fontId="26" fillId="6" borderId="0" xfId="83" applyFont="1" applyFill="1" applyBorder="1" applyAlignment="1" applyProtection="1">
      <alignment horizontal="center" vertical="top"/>
      <protection hidden="1"/>
    </xf>
    <xf numFmtId="43" fontId="25" fillId="6" borderId="53" xfId="83" applyFont="1" applyFill="1" applyBorder="1" applyAlignment="1" applyProtection="1">
      <alignment horizontal="center"/>
      <protection hidden="1"/>
    </xf>
    <xf numFmtId="43" fontId="26" fillId="6" borderId="0" xfId="83" applyFont="1" applyFill="1" applyBorder="1" applyAlignment="1" applyProtection="1">
      <alignment horizontal="center" vertical="center"/>
      <protection hidden="1"/>
    </xf>
    <xf numFmtId="43" fontId="26" fillId="6" borderId="53" xfId="83" applyFont="1" applyFill="1" applyBorder="1" applyAlignment="1" applyProtection="1">
      <alignment horizontal="center" vertical="center"/>
      <protection hidden="1"/>
    </xf>
    <xf numFmtId="164" fontId="23" fillId="6" borderId="0" xfId="13" applyFont="1" applyFill="1" applyAlignment="1"/>
    <xf numFmtId="164" fontId="23" fillId="6" borderId="53" xfId="13" applyFont="1" applyFill="1" applyBorder="1" applyAlignment="1"/>
    <xf numFmtId="164" fontId="25" fillId="6" borderId="0" xfId="13" applyFont="1" applyFill="1" applyAlignment="1"/>
    <xf numFmtId="43" fontId="23" fillId="6" borderId="0" xfId="83" applyFont="1" applyFill="1"/>
    <xf numFmtId="43" fontId="23" fillId="6" borderId="0" xfId="83" applyFont="1" applyFill="1" applyBorder="1" applyAlignment="1">
      <alignment horizontal="right" vertical="center"/>
    </xf>
    <xf numFmtId="43" fontId="23" fillId="6" borderId="0" xfId="83" applyFont="1" applyFill="1" applyBorder="1" applyAlignment="1">
      <alignment vertical="center"/>
    </xf>
    <xf numFmtId="0" fontId="23" fillId="6" borderId="0" xfId="0" applyFont="1" applyFill="1" applyAlignment="1">
      <alignment horizontal="left" vertical="center"/>
    </xf>
    <xf numFmtId="43" fontId="8" fillId="6" borderId="3" xfId="83" applyFont="1" applyFill="1" applyBorder="1" applyAlignment="1" applyProtection="1">
      <alignment vertical="center"/>
      <protection locked="0"/>
    </xf>
    <xf numFmtId="43" fontId="8" fillId="6" borderId="3" xfId="83" applyFont="1" applyFill="1" applyBorder="1" applyAlignment="1" applyProtection="1">
      <alignment horizontal="center"/>
      <protection hidden="1"/>
    </xf>
    <xf numFmtId="43" fontId="8" fillId="6" borderId="53" xfId="83" applyFont="1" applyFill="1" applyBorder="1" applyAlignment="1" applyProtection="1">
      <alignment vertical="center"/>
      <protection locked="0"/>
    </xf>
    <xf numFmtId="43" fontId="8" fillId="6" borderId="53" xfId="83" applyFont="1" applyFill="1" applyBorder="1" applyProtection="1">
      <protection hidden="1"/>
    </xf>
    <xf numFmtId="43" fontId="8" fillId="6" borderId="0" xfId="83" applyFont="1" applyFill="1" applyBorder="1" applyAlignment="1" applyProtection="1">
      <alignment vertical="center"/>
      <protection locked="0"/>
    </xf>
    <xf numFmtId="43" fontId="8" fillId="6" borderId="0" xfId="83" applyFont="1" applyFill="1" applyBorder="1" applyProtection="1">
      <protection hidden="1"/>
    </xf>
    <xf numFmtId="43" fontId="8" fillId="6" borderId="53" xfId="83" applyFont="1" applyFill="1" applyBorder="1" applyAlignment="1" applyProtection="1">
      <alignment vertical="center"/>
      <protection hidden="1"/>
    </xf>
    <xf numFmtId="41" fontId="8" fillId="6" borderId="55" xfId="83" applyNumberFormat="1" applyFont="1" applyFill="1" applyBorder="1" applyAlignment="1" applyProtection="1">
      <alignment horizontal="right"/>
      <protection hidden="1"/>
    </xf>
    <xf numFmtId="43" fontId="0" fillId="6" borderId="53" xfId="83" applyFont="1" applyFill="1" applyBorder="1" applyProtection="1">
      <protection hidden="1"/>
    </xf>
    <xf numFmtId="43" fontId="13" fillId="6" borderId="53" xfId="83" applyFont="1" applyFill="1" applyBorder="1" applyProtection="1">
      <protection hidden="1"/>
    </xf>
    <xf numFmtId="43" fontId="8" fillId="6" borderId="0" xfId="83" applyFont="1" applyFill="1" applyBorder="1" applyAlignment="1" applyProtection="1">
      <alignment vertical="center"/>
      <protection hidden="1"/>
    </xf>
    <xf numFmtId="43" fontId="13" fillId="6" borderId="0" xfId="83" applyFont="1" applyFill="1" applyBorder="1" applyAlignment="1" applyProtection="1">
      <alignment horizontal="right"/>
      <protection hidden="1"/>
    </xf>
    <xf numFmtId="213" fontId="0" fillId="6" borderId="53" xfId="0" applyNumberFormat="1" applyFont="1" applyFill="1" applyBorder="1" applyAlignment="1" applyProtection="1">
      <alignment horizontal="right" vertical="center"/>
      <protection hidden="1"/>
    </xf>
    <xf numFmtId="164" fontId="13" fillId="6" borderId="0" xfId="13" applyFont="1" applyFill="1"/>
    <xf numFmtId="49" fontId="0" fillId="6" borderId="0" xfId="0" applyNumberFormat="1" applyFont="1" applyFill="1" applyAlignment="1">
      <alignment vertical="center"/>
    </xf>
    <xf numFmtId="43" fontId="0" fillId="6" borderId="0" xfId="83" applyFont="1" applyFill="1" applyBorder="1" applyAlignment="1">
      <alignment horizontal="right" vertical="center"/>
    </xf>
    <xf numFmtId="43" fontId="0" fillId="6" borderId="0" xfId="83" applyFont="1" applyFill="1" applyBorder="1" applyAlignment="1">
      <alignment vertical="center"/>
    </xf>
    <xf numFmtId="171" fontId="8" fillId="6" borderId="0" xfId="83" applyNumberFormat="1" applyFont="1" applyFill="1" applyBorder="1" applyAlignment="1" applyProtection="1">
      <alignment horizontal="right"/>
      <protection locked="0"/>
    </xf>
    <xf numFmtId="43" fontId="8" fillId="6" borderId="0" xfId="83" applyFont="1" applyFill="1" applyBorder="1" applyAlignment="1" applyProtection="1">
      <alignment horizontal="right" vertical="center"/>
      <protection locked="0"/>
    </xf>
    <xf numFmtId="171" fontId="8" fillId="6" borderId="53" xfId="83" applyNumberFormat="1" applyFont="1" applyFill="1" applyBorder="1" applyProtection="1">
      <protection locked="0"/>
    </xf>
    <xf numFmtId="43" fontId="8" fillId="6" borderId="53" xfId="83" applyFont="1" applyFill="1" applyBorder="1" applyAlignment="1" applyProtection="1">
      <alignment horizontal="right" vertical="center"/>
      <protection locked="0"/>
    </xf>
    <xf numFmtId="171" fontId="8" fillId="6" borderId="0" xfId="83" applyNumberFormat="1" applyFont="1" applyFill="1" applyBorder="1" applyAlignment="1" applyProtection="1">
      <alignment vertical="top"/>
      <protection hidden="1"/>
    </xf>
    <xf numFmtId="171" fontId="8" fillId="6" borderId="0" xfId="83" applyNumberFormat="1" applyFont="1" applyFill="1" applyBorder="1" applyProtection="1">
      <protection locked="0"/>
    </xf>
    <xf numFmtId="171" fontId="8" fillId="6" borderId="0" xfId="83" applyNumberFormat="1" applyFont="1" applyFill="1" applyBorder="1" applyProtection="1">
      <protection hidden="1"/>
    </xf>
    <xf numFmtId="43" fontId="8" fillId="6" borderId="0" xfId="83" applyFont="1" applyFill="1" applyBorder="1" applyAlignment="1" applyProtection="1">
      <alignment horizontal="right" vertical="center"/>
      <protection hidden="1"/>
    </xf>
    <xf numFmtId="43" fontId="8" fillId="6" borderId="53" xfId="83" applyFont="1" applyFill="1" applyBorder="1" applyAlignment="1" applyProtection="1">
      <alignment horizontal="right" vertical="center"/>
      <protection hidden="1"/>
    </xf>
    <xf numFmtId="171" fontId="8" fillId="6" borderId="53" xfId="83" applyNumberFormat="1" applyFont="1" applyFill="1" applyBorder="1" applyProtection="1">
      <protection hidden="1"/>
    </xf>
    <xf numFmtId="164" fontId="23" fillId="6" borderId="0" xfId="13" applyFont="1" applyFill="1"/>
    <xf numFmtId="164" fontId="23" fillId="6" borderId="53" xfId="13" applyFont="1" applyFill="1" applyBorder="1"/>
    <xf numFmtId="164" fontId="25" fillId="6" borderId="0" xfId="13" applyFont="1" applyFill="1"/>
    <xf numFmtId="41" fontId="26" fillId="6" borderId="0" xfId="83" applyNumberFormat="1" applyFont="1" applyFill="1" applyBorder="1" applyAlignment="1" applyProtection="1">
      <alignment horizontal="center"/>
      <protection locked="0"/>
    </xf>
    <xf numFmtId="41" fontId="26" fillId="6" borderId="53" xfId="83" applyNumberFormat="1" applyFont="1" applyFill="1" applyBorder="1" applyAlignment="1" applyProtection="1">
      <alignment horizontal="center"/>
      <protection locked="0"/>
    </xf>
    <xf numFmtId="43" fontId="8" fillId="6" borderId="3" xfId="83" applyFont="1" applyFill="1" applyBorder="1" applyAlignment="1" applyProtection="1">
      <alignment horizontal="right" vertical="center"/>
      <protection locked="0"/>
    </xf>
    <xf numFmtId="41" fontId="26" fillId="6" borderId="55" xfId="83" applyNumberFormat="1" applyFont="1" applyFill="1" applyBorder="1" applyAlignment="1" applyProtection="1">
      <alignment horizontal="center"/>
      <protection locked="0"/>
    </xf>
    <xf numFmtId="213" fontId="8" fillId="6" borderId="3" xfId="24" applyNumberFormat="1" applyFont="1" applyFill="1" applyBorder="1" applyAlignment="1" applyProtection="1">
      <alignment horizontal="right" vertical="center"/>
      <protection locked="0"/>
    </xf>
    <xf numFmtId="171" fontId="8" fillId="6" borderId="53" xfId="83" applyNumberFormat="1" applyFont="1" applyFill="1" applyBorder="1" applyAlignment="1" applyProtection="1">
      <alignment horizontal="right"/>
      <protection locked="0"/>
    </xf>
    <xf numFmtId="213" fontId="26" fillId="6" borderId="53" xfId="24" applyNumberFormat="1" applyFont="1" applyFill="1" applyBorder="1" applyAlignment="1" applyProtection="1">
      <alignment horizontal="right" vertical="center"/>
      <protection locked="0"/>
    </xf>
    <xf numFmtId="171" fontId="8" fillId="6" borderId="55" xfId="83" applyNumberFormat="1" applyFont="1" applyFill="1" applyBorder="1" applyProtection="1">
      <protection locked="0"/>
    </xf>
    <xf numFmtId="43" fontId="26" fillId="6" borderId="55" xfId="83" applyFont="1" applyFill="1" applyBorder="1" applyAlignment="1" applyProtection="1">
      <alignment horizontal="center"/>
      <protection hidden="1"/>
    </xf>
    <xf numFmtId="43" fontId="25" fillId="6" borderId="55" xfId="83" applyFont="1" applyFill="1" applyBorder="1" applyAlignment="1" applyProtection="1">
      <alignment horizontal="center"/>
      <protection hidden="1"/>
    </xf>
    <xf numFmtId="212" fontId="0" fillId="6" borderId="53" xfId="0" applyNumberFormat="1" applyFont="1" applyFill="1" applyBorder="1" applyAlignment="1" applyProtection="1">
      <alignment horizontal="right"/>
      <protection hidden="1"/>
    </xf>
    <xf numFmtId="212" fontId="8" fillId="6" borderId="53" xfId="0" applyNumberFormat="1" applyFont="1" applyFill="1" applyBorder="1" applyAlignment="1" applyProtection="1">
      <alignment horizontal="right"/>
      <protection hidden="1"/>
    </xf>
    <xf numFmtId="43" fontId="0" fillId="6" borderId="56" xfId="83" applyFont="1" applyFill="1" applyBorder="1"/>
    <xf numFmtId="43" fontId="0" fillId="6" borderId="62" xfId="83" applyFont="1" applyFill="1" applyBorder="1"/>
    <xf numFmtId="43" fontId="0" fillId="6" borderId="57" xfId="83" applyFont="1" applyFill="1" applyBorder="1"/>
    <xf numFmtId="0" fontId="31" fillId="40" borderId="58" xfId="0" applyFont="1" applyFill="1" applyBorder="1" applyAlignment="1">
      <alignment horizontal="center"/>
    </xf>
    <xf numFmtId="0" fontId="23" fillId="0" borderId="7" xfId="0" applyFont="1" applyBorder="1"/>
    <xf numFmtId="0" fontId="23" fillId="0" borderId="15" xfId="0" applyFont="1" applyBorder="1"/>
    <xf numFmtId="0" fontId="23" fillId="0" borderId="3" xfId="0" applyFont="1" applyBorder="1"/>
    <xf numFmtId="0" fontId="23" fillId="0" borderId="6" xfId="0" applyFont="1" applyBorder="1"/>
    <xf numFmtId="0" fontId="23" fillId="0" borderId="4" xfId="0" applyFont="1" applyBorder="1" applyAlignment="1">
      <alignment horizontal="right"/>
    </xf>
    <xf numFmtId="0" fontId="23" fillId="0" borderId="10" xfId="0" quotePrefix="1" applyFont="1" applyBorder="1"/>
    <xf numFmtId="0" fontId="23" fillId="0" borderId="4" xfId="0" quotePrefix="1" applyFont="1" applyBorder="1"/>
    <xf numFmtId="0" fontId="23" fillId="0" borderId="60" xfId="0" applyFont="1" applyBorder="1" applyAlignment="1">
      <alignment horizontal="right"/>
    </xf>
    <xf numFmtId="0" fontId="23" fillId="0" borderId="59" xfId="0" quotePrefix="1" applyFont="1" applyBorder="1"/>
    <xf numFmtId="0" fontId="23" fillId="0" borderId="4" xfId="0" applyFont="1" applyBorder="1"/>
    <xf numFmtId="0" fontId="23" fillId="0" borderId="10" xfId="0" quotePrefix="1" applyFont="1" applyFill="1" applyBorder="1"/>
    <xf numFmtId="0" fontId="23" fillId="0" borderId="59" xfId="0" quotePrefix="1" applyFont="1" applyFill="1" applyBorder="1"/>
    <xf numFmtId="0" fontId="23" fillId="0" borderId="10" xfId="0" applyFont="1" applyBorder="1"/>
    <xf numFmtId="0" fontId="23" fillId="0" borderId="10" xfId="0" applyFont="1" applyFill="1" applyBorder="1"/>
    <xf numFmtId="0" fontId="23" fillId="0" borderId="4" xfId="0" applyFont="1" applyFill="1" applyBorder="1"/>
    <xf numFmtId="0" fontId="23" fillId="0" borderId="59" xfId="0" applyFont="1" applyFill="1" applyBorder="1"/>
    <xf numFmtId="0" fontId="31" fillId="46" borderId="58" xfId="0" applyFont="1" applyFill="1" applyBorder="1" applyAlignment="1">
      <alignment horizontal="center"/>
    </xf>
    <xf numFmtId="164" fontId="23" fillId="0" borderId="0" xfId="13" applyFont="1" applyBorder="1"/>
    <xf numFmtId="164" fontId="24" fillId="0" borderId="0" xfId="13" applyFont="1" applyBorder="1"/>
    <xf numFmtId="0" fontId="31" fillId="32" borderId="58" xfId="0" applyFont="1" applyFill="1" applyBorder="1" applyAlignment="1">
      <alignment horizontal="center"/>
    </xf>
    <xf numFmtId="0" fontId="23" fillId="6" borderId="4" xfId="0" applyFont="1" applyFill="1" applyBorder="1" applyAlignment="1">
      <alignment horizontal="right" indent="2"/>
    </xf>
    <xf numFmtId="3" fontId="23" fillId="6" borderId="8" xfId="0" applyNumberFormat="1" applyFont="1" applyFill="1" applyBorder="1" applyAlignment="1">
      <alignment horizontal="right" indent="2"/>
    </xf>
    <xf numFmtId="0" fontId="23" fillId="6" borderId="60" xfId="0" applyFont="1" applyFill="1" applyBorder="1" applyAlignment="1">
      <alignment horizontal="right" indent="2"/>
    </xf>
    <xf numFmtId="3" fontId="23" fillId="6" borderId="61" xfId="0" applyNumberFormat="1" applyFont="1" applyFill="1" applyBorder="1" applyAlignment="1">
      <alignment horizontal="right" indent="2"/>
    </xf>
    <xf numFmtId="3" fontId="23" fillId="6" borderId="6" xfId="0" applyNumberFormat="1" applyFont="1" applyFill="1" applyBorder="1" applyAlignment="1">
      <alignment horizontal="right" indent="2"/>
    </xf>
    <xf numFmtId="0" fontId="23" fillId="6" borderId="54" xfId="0" applyFont="1" applyFill="1" applyBorder="1" applyAlignment="1">
      <alignment horizontal="right" indent="2"/>
    </xf>
    <xf numFmtId="3" fontId="23" fillId="6" borderId="58" xfId="0" applyNumberFormat="1" applyFont="1" applyFill="1" applyBorder="1" applyAlignment="1">
      <alignment horizontal="right" indent="2"/>
    </xf>
    <xf numFmtId="173" fontId="24" fillId="6" borderId="16" xfId="69" applyNumberFormat="1" applyFont="1" applyFill="1" applyBorder="1" applyAlignment="1">
      <alignment horizontal="right" indent="2"/>
    </xf>
    <xf numFmtId="173" fontId="24" fillId="6" borderId="14" xfId="69" applyNumberFormat="1" applyFont="1" applyFill="1" applyBorder="1" applyAlignment="1">
      <alignment horizontal="right" indent="2"/>
    </xf>
    <xf numFmtId="164" fontId="24" fillId="6" borderId="0" xfId="13" applyFont="1" applyFill="1"/>
    <xf numFmtId="4" fontId="23" fillId="6" borderId="0" xfId="0" applyNumberFormat="1" applyFont="1" applyFill="1"/>
    <xf numFmtId="0" fontId="23" fillId="6" borderId="8" xfId="0" applyFont="1" applyFill="1" applyBorder="1" applyAlignment="1">
      <alignment horizontal="right" indent="2"/>
    </xf>
    <xf numFmtId="0" fontId="23" fillId="6" borderId="61" xfId="0" applyFont="1" applyFill="1" applyBorder="1" applyAlignment="1">
      <alignment horizontal="right" indent="2"/>
    </xf>
    <xf numFmtId="0" fontId="23" fillId="6" borderId="6" xfId="0" applyFont="1" applyFill="1" applyBorder="1" applyAlignment="1">
      <alignment horizontal="right" indent="2"/>
    </xf>
    <xf numFmtId="0" fontId="23" fillId="6" borderId="58" xfId="0" applyFont="1" applyFill="1" applyBorder="1" applyAlignment="1">
      <alignment horizontal="right" indent="2"/>
    </xf>
    <xf numFmtId="173" fontId="28" fillId="6" borderId="16" xfId="69" applyNumberFormat="1" applyFont="1" applyFill="1" applyBorder="1" applyAlignment="1">
      <alignment horizontal="right" indent="2"/>
    </xf>
    <xf numFmtId="173" fontId="28" fillId="6" borderId="14" xfId="69" applyNumberFormat="1" applyFont="1" applyFill="1" applyBorder="1" applyAlignment="1">
      <alignment horizontal="right" indent="2"/>
    </xf>
    <xf numFmtId="0" fontId="24" fillId="6" borderId="0" xfId="0" applyFont="1" applyFill="1" applyBorder="1"/>
    <xf numFmtId="3" fontId="23" fillId="6" borderId="4" xfId="0" applyNumberFormat="1" applyFont="1" applyFill="1" applyBorder="1" applyAlignment="1">
      <alignment horizontal="right" indent="2"/>
    </xf>
    <xf numFmtId="3" fontId="23" fillId="6" borderId="60" xfId="0" applyNumberFormat="1" applyFont="1" applyFill="1" applyBorder="1" applyAlignment="1">
      <alignment horizontal="right" indent="2"/>
    </xf>
    <xf numFmtId="3" fontId="23" fillId="6" borderId="54" xfId="0" applyNumberFormat="1" applyFont="1" applyFill="1" applyBorder="1" applyAlignment="1">
      <alignment horizontal="right" indent="2"/>
    </xf>
    <xf numFmtId="164" fontId="28" fillId="6" borderId="0" xfId="13" applyFont="1" applyFill="1"/>
    <xf numFmtId="0" fontId="28" fillId="6" borderId="0" xfId="0" applyFont="1" applyFill="1"/>
    <xf numFmtId="0" fontId="0" fillId="0" borderId="0" xfId="83" applyNumberFormat="1" applyFont="1" applyAlignment="1">
      <alignment horizontal="left"/>
    </xf>
    <xf numFmtId="164" fontId="4" fillId="0" borderId="53" xfId="13" applyFont="1" applyBorder="1"/>
    <xf numFmtId="0" fontId="4" fillId="0" borderId="0" xfId="0" applyNumberFormat="1" applyFont="1" applyAlignment="1"/>
    <xf numFmtId="164" fontId="13" fillId="0" borderId="53" xfId="13" applyFont="1" applyBorder="1"/>
    <xf numFmtId="43" fontId="49" fillId="0" borderId="0" xfId="83" applyFont="1" applyBorder="1"/>
    <xf numFmtId="164" fontId="4" fillId="6" borderId="76" xfId="13" applyFont="1" applyFill="1" applyBorder="1"/>
    <xf numFmtId="164" fontId="1" fillId="6" borderId="78" xfId="13" applyFont="1" applyFill="1" applyBorder="1"/>
    <xf numFmtId="176" fontId="49" fillId="6" borderId="77" xfId="0" applyNumberFormat="1" applyFont="1" applyFill="1" applyBorder="1" applyAlignment="1">
      <alignment horizontal="center"/>
    </xf>
    <xf numFmtId="216" fontId="49" fillId="6" borderId="79" xfId="0" applyNumberFormat="1" applyFont="1" applyFill="1" applyBorder="1" applyAlignment="1">
      <alignment horizontal="center"/>
    </xf>
    <xf numFmtId="176" fontId="49" fillId="6" borderId="53" xfId="0" applyNumberFormat="1" applyFont="1" applyFill="1" applyBorder="1" applyAlignment="1">
      <alignment horizontal="center"/>
    </xf>
    <xf numFmtId="217" fontId="49" fillId="6" borderId="0" xfId="0" applyNumberFormat="1" applyFont="1" applyFill="1" applyAlignment="1">
      <alignment horizontal="center"/>
    </xf>
    <xf numFmtId="14" fontId="0" fillId="0" borderId="0" xfId="0" applyNumberFormat="1" applyAlignment="1"/>
    <xf numFmtId="0" fontId="13" fillId="0" borderId="0" xfId="0" applyFont="1" applyBorder="1" applyAlignment="1" applyProtection="1">
      <alignment horizontal="center" vertical="center"/>
      <protection hidden="1"/>
    </xf>
    <xf numFmtId="41" fontId="8" fillId="0" borderId="53" xfId="62" applyNumberFormat="1" applyFont="1" applyFill="1" applyBorder="1" applyAlignment="1" applyProtection="1">
      <alignment horizontal="right"/>
      <protection hidden="1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/>
    <xf numFmtId="43" fontId="10" fillId="0" borderId="0" xfId="83" applyFont="1"/>
    <xf numFmtId="212" fontId="0" fillId="0" borderId="3" xfId="0" applyNumberFormat="1" applyFont="1" applyFill="1" applyBorder="1" applyAlignment="1" applyProtection="1">
      <alignment horizontal="right"/>
      <protection hidden="1"/>
    </xf>
    <xf numFmtId="43" fontId="13" fillId="0" borderId="3" xfId="83" applyFont="1" applyFill="1" applyBorder="1" applyAlignment="1" applyProtection="1">
      <alignment horizontal="center"/>
      <protection hidden="1"/>
    </xf>
    <xf numFmtId="0" fontId="4" fillId="0" borderId="55" xfId="0" applyFont="1" applyBorder="1" applyAlignment="1"/>
    <xf numFmtId="49" fontId="0" fillId="0" borderId="54" xfId="83" applyNumberFormat="1" applyFont="1" applyBorder="1" applyAlignment="1"/>
    <xf numFmtId="43" fontId="0" fillId="0" borderId="55" xfId="83" applyFont="1" applyBorder="1" applyAlignment="1"/>
    <xf numFmtId="43" fontId="0" fillId="0" borderId="56" xfId="83" applyFont="1" applyBorder="1" applyAlignment="1"/>
    <xf numFmtId="49" fontId="0" fillId="0" borderId="63" xfId="83" applyNumberFormat="1" applyFont="1" applyBorder="1" applyAlignment="1"/>
    <xf numFmtId="43" fontId="0" fillId="0" borderId="64" xfId="83" applyFont="1" applyBorder="1" applyAlignment="1"/>
    <xf numFmtId="43" fontId="0" fillId="0" borderId="62" xfId="83" applyFont="1" applyBorder="1" applyAlignment="1"/>
    <xf numFmtId="0" fontId="4" fillId="0" borderId="22" xfId="0" applyFont="1" applyBorder="1" applyAlignment="1"/>
    <xf numFmtId="41" fontId="8" fillId="6" borderId="0" xfId="62" applyNumberFormat="1" applyFont="1" applyFill="1" applyBorder="1" applyAlignment="1" applyProtection="1">
      <alignment horizontal="right"/>
      <protection hidden="1"/>
    </xf>
    <xf numFmtId="41" fontId="8" fillId="6" borderId="53" xfId="62" applyNumberFormat="1" applyFont="1" applyFill="1" applyBorder="1" applyAlignment="1" applyProtection="1">
      <alignment horizontal="right"/>
      <protection hidden="1"/>
    </xf>
    <xf numFmtId="214" fontId="4" fillId="6" borderId="53" xfId="0" applyNumberFormat="1" applyFont="1" applyFill="1" applyBorder="1" applyProtection="1">
      <protection hidden="1"/>
    </xf>
    <xf numFmtId="164" fontId="4" fillId="6" borderId="0" xfId="13" applyFont="1" applyFill="1" applyBorder="1"/>
    <xf numFmtId="212" fontId="8" fillId="6" borderId="0" xfId="0" applyNumberFormat="1" applyFont="1" applyFill="1" applyBorder="1" applyAlignment="1" applyProtection="1">
      <alignment horizontal="right"/>
      <protection hidden="1"/>
    </xf>
    <xf numFmtId="41" fontId="8" fillId="6" borderId="55" xfId="62" applyNumberFormat="1" applyFont="1" applyFill="1" applyBorder="1" applyAlignment="1" applyProtection="1">
      <alignment horizontal="right"/>
      <protection hidden="1"/>
    </xf>
    <xf numFmtId="43" fontId="13" fillId="6" borderId="53" xfId="83" applyFont="1" applyFill="1" applyBorder="1" applyAlignment="1" applyProtection="1">
      <alignment horizontal="center"/>
      <protection hidden="1"/>
    </xf>
    <xf numFmtId="43" fontId="8" fillId="6" borderId="0" xfId="83" applyFont="1" applyFill="1" applyBorder="1" applyAlignment="1" applyProtection="1">
      <alignment horizontal="center"/>
      <protection hidden="1"/>
    </xf>
    <xf numFmtId="43" fontId="8" fillId="6" borderId="53" xfId="83" applyFont="1" applyFill="1" applyBorder="1" applyAlignment="1" applyProtection="1">
      <alignment horizontal="center"/>
      <protection hidden="1"/>
    </xf>
    <xf numFmtId="43" fontId="8" fillId="6" borderId="0" xfId="83" applyFont="1" applyFill="1" applyBorder="1" applyAlignment="1" applyProtection="1">
      <alignment horizontal="center" vertical="top"/>
      <protection hidden="1"/>
    </xf>
    <xf numFmtId="43" fontId="8" fillId="6" borderId="0" xfId="83" applyFont="1" applyFill="1" applyBorder="1" applyAlignment="1" applyProtection="1">
      <alignment vertical="top"/>
      <protection hidden="1"/>
    </xf>
    <xf numFmtId="0" fontId="0" fillId="6" borderId="0" xfId="0" quotePrefix="1" applyFont="1" applyFill="1" applyAlignment="1">
      <alignment horizontal="left"/>
    </xf>
    <xf numFmtId="0" fontId="53" fillId="50" borderId="3" xfId="75" applyFont="1" applyFill="1" applyBorder="1" applyAlignment="1" applyProtection="1">
      <alignment vertical="center" wrapText="1"/>
      <protection hidden="1"/>
    </xf>
    <xf numFmtId="0" fontId="54" fillId="40" borderId="58" xfId="8" applyFont="1" applyFill="1" applyBorder="1" applyAlignment="1" applyProtection="1">
      <alignment horizontal="center" vertical="center" wrapText="1"/>
      <protection hidden="1"/>
    </xf>
    <xf numFmtId="0" fontId="55" fillId="7" borderId="61" xfId="8" applyFont="1" applyFill="1" applyBorder="1" applyAlignment="1" applyProtection="1">
      <alignment horizontal="center" vertical="center" wrapText="1"/>
      <protection locked="0"/>
    </xf>
    <xf numFmtId="0" fontId="55" fillId="7" borderId="61" xfId="8" applyFont="1" applyFill="1" applyBorder="1" applyAlignment="1" applyProtection="1">
      <alignment vertical="center" wrapText="1"/>
      <protection locked="0"/>
    </xf>
    <xf numFmtId="4" fontId="55" fillId="7" borderId="61" xfId="8" applyNumberFormat="1" applyFont="1" applyFill="1" applyBorder="1" applyAlignment="1" applyProtection="1">
      <alignment vertical="center" wrapText="1"/>
      <protection locked="0"/>
    </xf>
    <xf numFmtId="4" fontId="55" fillId="7" borderId="59" xfId="8" applyNumberFormat="1" applyFont="1" applyFill="1" applyBorder="1" applyAlignment="1" applyProtection="1">
      <alignment vertical="center" wrapText="1"/>
      <protection locked="0"/>
    </xf>
    <xf numFmtId="0" fontId="55" fillId="7" borderId="58" xfId="8" applyFont="1" applyFill="1" applyBorder="1" applyAlignment="1" applyProtection="1">
      <alignment horizontal="center" vertical="center" wrapText="1"/>
      <protection locked="0"/>
    </xf>
    <xf numFmtId="0" fontId="55" fillId="7" borderId="58" xfId="8" applyFont="1" applyFill="1" applyBorder="1" applyAlignment="1" applyProtection="1">
      <alignment horizontal="left" vertical="center" wrapText="1"/>
      <protection locked="0"/>
    </xf>
    <xf numFmtId="0" fontId="55" fillId="7" borderId="58" xfId="8" applyFont="1" applyFill="1" applyBorder="1" applyAlignment="1" applyProtection="1">
      <alignment vertical="center" wrapText="1"/>
      <protection locked="0"/>
    </xf>
    <xf numFmtId="4" fontId="55" fillId="7" borderId="58" xfId="8" applyNumberFormat="1" applyFont="1" applyFill="1" applyBorder="1" applyAlignment="1" applyProtection="1">
      <alignment vertical="center" wrapText="1"/>
      <protection locked="0"/>
    </xf>
    <xf numFmtId="4" fontId="55" fillId="7" borderId="0" xfId="8" applyNumberFormat="1" applyFont="1" applyFill="1" applyBorder="1" applyAlignment="1" applyProtection="1">
      <alignment vertical="center" wrapText="1"/>
      <protection locked="0"/>
    </xf>
    <xf numFmtId="4" fontId="55" fillId="7" borderId="56" xfId="8" applyNumberFormat="1" applyFont="1" applyFill="1" applyBorder="1" applyAlignment="1" applyProtection="1">
      <alignment vertical="center" wrapText="1"/>
      <protection locked="0"/>
    </xf>
    <xf numFmtId="0" fontId="55" fillId="7" borderId="0" xfId="8" applyFont="1" applyFill="1" applyBorder="1" applyAlignment="1" applyProtection="1">
      <alignment vertical="center"/>
      <protection locked="0"/>
    </xf>
    <xf numFmtId="0" fontId="55" fillId="7" borderId="57" xfId="8" applyFont="1" applyFill="1" applyBorder="1" applyAlignment="1" applyProtection="1">
      <alignment horizontal="center" vertical="center" wrapText="1"/>
      <protection locked="0"/>
    </xf>
    <xf numFmtId="0" fontId="55" fillId="7" borderId="57" xfId="8" applyFont="1" applyFill="1" applyBorder="1" applyAlignment="1" applyProtection="1">
      <alignment horizontal="left" vertical="center" wrapText="1"/>
      <protection locked="0"/>
    </xf>
    <xf numFmtId="0" fontId="55" fillId="7" borderId="57" xfId="8" applyFont="1" applyFill="1" applyBorder="1" applyAlignment="1" applyProtection="1">
      <alignment vertical="center" wrapText="1"/>
      <protection locked="0"/>
    </xf>
    <xf numFmtId="4" fontId="55" fillId="7" borderId="57" xfId="8" applyNumberFormat="1" applyFont="1" applyFill="1" applyBorder="1" applyAlignment="1" applyProtection="1">
      <alignment vertical="center" wrapText="1"/>
      <protection locked="0"/>
    </xf>
    <xf numFmtId="4" fontId="56" fillId="7" borderId="24" xfId="8" applyNumberFormat="1" applyFont="1" applyFill="1" applyBorder="1" applyAlignment="1" applyProtection="1">
      <alignment wrapText="1"/>
      <protection hidden="1"/>
    </xf>
    <xf numFmtId="4" fontId="56" fillId="7" borderId="11" xfId="8" applyNumberFormat="1" applyFont="1" applyFill="1" applyBorder="1" applyAlignment="1" applyProtection="1">
      <alignment wrapText="1"/>
      <protection hidden="1"/>
    </xf>
    <xf numFmtId="0" fontId="13" fillId="0" borderId="54" xfId="9" applyFont="1" applyBorder="1"/>
    <xf numFmtId="0" fontId="13" fillId="0" borderId="55" xfId="9" applyFont="1" applyBorder="1"/>
    <xf numFmtId="0" fontId="12" fillId="42" borderId="58" xfId="9" applyFont="1" applyFill="1" applyBorder="1" applyAlignment="1" applyProtection="1">
      <alignment horizontal="center" vertical="center" wrapText="1"/>
      <protection hidden="1"/>
    </xf>
    <xf numFmtId="218" fontId="1" fillId="0" borderId="58" xfId="30" applyNumberFormat="1" applyFont="1" applyFill="1" applyBorder="1" applyAlignment="1" applyProtection="1">
      <alignment horizontal="center" vertical="center" wrapText="1"/>
      <protection hidden="1"/>
    </xf>
    <xf numFmtId="0" fontId="8" fillId="0" borderId="58" xfId="9" applyFont="1" applyBorder="1" applyAlignment="1" applyProtection="1">
      <alignment horizontal="left" vertical="center" wrapText="1"/>
      <protection locked="0"/>
    </xf>
    <xf numFmtId="218" fontId="1" fillId="0" borderId="58" xfId="30" applyNumberFormat="1" applyFont="1" applyFill="1" applyBorder="1" applyAlignment="1" applyProtection="1">
      <alignment horizontal="center" vertical="center"/>
      <protection hidden="1"/>
    </xf>
    <xf numFmtId="218" fontId="8" fillId="0" borderId="58" xfId="9" applyNumberFormat="1" applyFont="1" applyBorder="1" applyAlignment="1" applyProtection="1">
      <alignment horizontal="center" vertical="center"/>
      <protection hidden="1"/>
    </xf>
    <xf numFmtId="0" fontId="8" fillId="0" borderId="58" xfId="9" applyFont="1" applyBorder="1" applyAlignment="1" applyProtection="1">
      <alignment horizontal="center" vertical="center" wrapText="1"/>
      <protection locked="0"/>
    </xf>
    <xf numFmtId="14" fontId="8" fillId="0" borderId="58" xfId="9" applyNumberFormat="1" applyFont="1" applyBorder="1" applyAlignment="1" applyProtection="1">
      <alignment horizontal="center" vertical="center" wrapText="1"/>
      <protection locked="0"/>
    </xf>
    <xf numFmtId="218" fontId="1" fillId="0" borderId="58" xfId="30" applyNumberFormat="1" applyFont="1" applyFill="1" applyBorder="1" applyAlignment="1" applyProtection="1">
      <alignment vertical="center" wrapText="1"/>
      <protection hidden="1"/>
    </xf>
    <xf numFmtId="218" fontId="8" fillId="0" borderId="58" xfId="9" applyNumberFormat="1" applyFont="1" applyBorder="1" applyAlignment="1" applyProtection="1">
      <alignment vertical="center" wrapText="1"/>
      <protection hidden="1"/>
    </xf>
    <xf numFmtId="0" fontId="8" fillId="0" borderId="57" xfId="9" applyFont="1" applyBorder="1" applyAlignment="1" applyProtection="1">
      <alignment horizontal="center" vertical="center" wrapText="1"/>
      <protection locked="0"/>
    </xf>
    <xf numFmtId="0" fontId="8" fillId="0" borderId="57" xfId="9" applyFont="1" applyBorder="1" applyAlignment="1" applyProtection="1">
      <alignment vertical="center" wrapText="1"/>
      <protection locked="0"/>
    </xf>
    <xf numFmtId="14" fontId="8" fillId="0" borderId="57" xfId="9" applyNumberFormat="1" applyFont="1" applyBorder="1" applyAlignment="1" applyProtection="1">
      <alignment horizontal="center" vertical="center" wrapText="1"/>
      <protection locked="0"/>
    </xf>
    <xf numFmtId="0" fontId="8" fillId="0" borderId="63" xfId="9" applyFont="1" applyBorder="1" applyAlignment="1" applyProtection="1">
      <alignment horizontal="left" vertical="center" wrapText="1"/>
      <protection locked="0"/>
    </xf>
    <xf numFmtId="218" fontId="1" fillId="0" borderId="57" xfId="30" applyNumberFormat="1" applyFont="1" applyFill="1" applyBorder="1" applyAlignment="1" applyProtection="1">
      <alignment vertical="center" wrapText="1"/>
      <protection hidden="1"/>
    </xf>
    <xf numFmtId="218" fontId="8" fillId="0" borderId="57" xfId="9" applyNumberFormat="1" applyFont="1" applyBorder="1" applyAlignment="1" applyProtection="1">
      <alignment vertical="center" wrapText="1"/>
      <protection hidden="1"/>
    </xf>
    <xf numFmtId="14" fontId="8" fillId="0" borderId="9" xfId="9" applyNumberFormat="1" applyFont="1" applyBorder="1" applyAlignment="1" applyProtection="1">
      <alignment vertical="center"/>
      <protection locked="0"/>
    </xf>
    <xf numFmtId="0" fontId="8" fillId="0" borderId="46" xfId="9" applyFont="1" applyBorder="1" applyAlignment="1" applyProtection="1">
      <alignment horizontal="center" vertical="center" wrapText="1"/>
      <protection locked="0"/>
    </xf>
    <xf numFmtId="218" fontId="4" fillId="7" borderId="9" xfId="30" applyNumberFormat="1" applyFont="1" applyFill="1" applyBorder="1" applyAlignment="1" applyProtection="1">
      <alignment vertical="center"/>
      <protection hidden="1"/>
    </xf>
    <xf numFmtId="0" fontId="13" fillId="0" borderId="0" xfId="25" applyFont="1" applyProtection="1">
      <protection hidden="1"/>
    </xf>
    <xf numFmtId="0" fontId="8" fillId="0" borderId="0" xfId="25" applyFont="1" applyProtection="1">
      <protection hidden="1"/>
    </xf>
    <xf numFmtId="0" fontId="8" fillId="0" borderId="0" xfId="25" applyFont="1" applyAlignment="1" applyProtection="1">
      <alignment vertical="center"/>
      <protection hidden="1"/>
    </xf>
    <xf numFmtId="0" fontId="8" fillId="0" borderId="0" xfId="8" applyFont="1" applyAlignment="1" applyProtection="1">
      <alignment vertical="center"/>
      <protection hidden="1"/>
    </xf>
    <xf numFmtId="4" fontId="8" fillId="0" borderId="0" xfId="8" applyNumberFormat="1" applyFont="1" applyAlignment="1" applyProtection="1">
      <alignment vertical="center"/>
      <protection hidden="1"/>
    </xf>
    <xf numFmtId="0" fontId="8" fillId="0" borderId="0" xfId="8" applyFont="1" applyProtection="1">
      <protection hidden="1"/>
    </xf>
    <xf numFmtId="43" fontId="1" fillId="0" borderId="53" xfId="62" applyFont="1" applyBorder="1" applyAlignment="1">
      <alignment vertical="center"/>
    </xf>
    <xf numFmtId="43" fontId="1" fillId="0" borderId="53" xfId="62" applyFont="1" applyBorder="1" applyAlignment="1">
      <alignment horizontal="right" vertical="center"/>
    </xf>
    <xf numFmtId="4" fontId="8" fillId="0" borderId="0" xfId="6" applyNumberFormat="1" applyFont="1" applyFill="1" applyBorder="1" applyAlignment="1" applyProtection="1">
      <alignment vertical="center"/>
      <protection locked="0"/>
    </xf>
    <xf numFmtId="4" fontId="8" fillId="0" borderId="0" xfId="8" applyNumberFormat="1" applyFont="1" applyFill="1" applyAlignment="1" applyProtection="1">
      <alignment horizontal="center" vertical="center"/>
      <protection hidden="1"/>
    </xf>
    <xf numFmtId="4" fontId="8" fillId="0" borderId="0" xfId="6" applyNumberFormat="1" applyFont="1" applyFill="1" applyBorder="1" applyAlignment="1" applyProtection="1">
      <alignment vertical="center"/>
      <protection hidden="1"/>
    </xf>
    <xf numFmtId="0" fontId="8" fillId="0" borderId="0" xfId="8" applyFont="1" applyAlignment="1" applyProtection="1">
      <alignment horizontal="right" vertical="center"/>
      <protection hidden="1"/>
    </xf>
    <xf numFmtId="4" fontId="8" fillId="36" borderId="0" xfId="6" applyNumberFormat="1" applyFont="1" applyFill="1" applyBorder="1" applyAlignment="1" applyProtection="1">
      <alignment vertical="center"/>
      <protection locked="0"/>
    </xf>
    <xf numFmtId="4" fontId="8" fillId="36" borderId="0" xfId="8" applyNumberFormat="1" applyFont="1" applyFill="1" applyAlignment="1" applyProtection="1">
      <alignment horizontal="center" vertical="center"/>
      <protection hidden="1"/>
    </xf>
    <xf numFmtId="4" fontId="8" fillId="36" borderId="53" xfId="6" applyNumberFormat="1" applyFont="1" applyFill="1" applyBorder="1" applyAlignment="1" applyProtection="1">
      <alignment vertical="center"/>
      <protection hidden="1"/>
    </xf>
    <xf numFmtId="4" fontId="8" fillId="36" borderId="80" xfId="6" applyNumberFormat="1" applyFont="1" applyFill="1" applyBorder="1" applyAlignment="1" applyProtection="1">
      <alignment vertical="center"/>
      <protection hidden="1"/>
    </xf>
    <xf numFmtId="4" fontId="8" fillId="36" borderId="0" xfId="6" applyNumberFormat="1" applyFont="1" applyFill="1" applyBorder="1" applyAlignment="1" applyProtection="1">
      <alignment horizontal="right" vertical="center"/>
      <protection hidden="1"/>
    </xf>
    <xf numFmtId="4" fontId="8" fillId="36" borderId="0" xfId="6" applyNumberFormat="1" applyFont="1" applyFill="1" applyBorder="1" applyAlignment="1" applyProtection="1">
      <alignment vertical="center"/>
      <protection hidden="1"/>
    </xf>
    <xf numFmtId="4" fontId="8" fillId="36" borderId="19" xfId="6" applyNumberFormat="1" applyFont="1" applyFill="1" applyBorder="1" applyAlignment="1" applyProtection="1">
      <alignment vertical="center"/>
      <protection hidden="1"/>
    </xf>
    <xf numFmtId="0" fontId="6" fillId="0" borderId="0" xfId="8" applyAlignment="1" applyProtection="1">
      <alignment vertical="center"/>
      <protection hidden="1"/>
    </xf>
    <xf numFmtId="0" fontId="13" fillId="0" borderId="0" xfId="8" applyFont="1" applyProtection="1">
      <protection hidden="1"/>
    </xf>
    <xf numFmtId="0" fontId="8" fillId="0" borderId="58" xfId="79" applyFont="1" applyFill="1" applyBorder="1" applyAlignment="1" applyProtection="1">
      <alignment vertical="center"/>
      <protection hidden="1"/>
    </xf>
    <xf numFmtId="43" fontId="8" fillId="52" borderId="58" xfId="62" applyFont="1" applyFill="1" applyBorder="1" applyAlignment="1" applyProtection="1">
      <alignment vertical="center"/>
      <protection hidden="1"/>
    </xf>
    <xf numFmtId="43" fontId="8" fillId="52" borderId="58" xfId="62" applyFont="1" applyFill="1" applyBorder="1" applyAlignment="1" applyProtection="1">
      <alignment vertical="center"/>
      <protection locked="0"/>
    </xf>
    <xf numFmtId="0" fontId="13" fillId="51" borderId="54" xfId="79" applyFont="1" applyFill="1" applyBorder="1" applyAlignment="1" applyProtection="1">
      <alignment vertical="center"/>
      <protection hidden="1"/>
    </xf>
    <xf numFmtId="4" fontId="8" fillId="51" borderId="0" xfId="79" applyNumberFormat="1" applyFont="1" applyFill="1" applyBorder="1" applyAlignment="1" applyProtection="1">
      <alignment vertical="center"/>
      <protection hidden="1"/>
    </xf>
    <xf numFmtId="4" fontId="8" fillId="51" borderId="56" xfId="79" applyNumberFormat="1" applyFont="1" applyFill="1" applyBorder="1" applyAlignment="1" applyProtection="1">
      <alignment vertical="center"/>
      <protection hidden="1"/>
    </xf>
    <xf numFmtId="43" fontId="8" fillId="51" borderId="58" xfId="62" applyFont="1" applyFill="1" applyBorder="1" applyAlignment="1" applyProtection="1">
      <alignment vertical="center"/>
      <protection hidden="1"/>
    </xf>
    <xf numFmtId="43" fontId="8" fillId="51" borderId="57" xfId="62" applyFont="1" applyFill="1" applyBorder="1" applyAlignment="1" applyProtection="1">
      <alignment vertical="center"/>
      <protection hidden="1"/>
    </xf>
    <xf numFmtId="43" fontId="8" fillId="51" borderId="13" xfId="62" applyFont="1" applyFill="1" applyBorder="1" applyAlignment="1" applyProtection="1">
      <alignment vertical="center"/>
      <protection hidden="1"/>
    </xf>
    <xf numFmtId="0" fontId="18" fillId="0" borderId="14" xfId="79" applyNumberFormat="1" applyFont="1" applyFill="1" applyBorder="1" applyAlignment="1" applyProtection="1">
      <alignment vertical="center"/>
      <protection hidden="1"/>
    </xf>
    <xf numFmtId="0" fontId="8" fillId="0" borderId="9" xfId="79" applyFont="1" applyFill="1" applyBorder="1" applyAlignment="1" applyProtection="1">
      <alignment vertical="center"/>
      <protection hidden="1"/>
    </xf>
    <xf numFmtId="43" fontId="13" fillId="0" borderId="9" xfId="62" applyFont="1" applyFill="1" applyBorder="1" applyAlignment="1" applyProtection="1">
      <alignment vertical="center"/>
      <protection hidden="1"/>
    </xf>
    <xf numFmtId="0" fontId="57" fillId="0" borderId="0" xfId="82" applyFont="1"/>
    <xf numFmtId="43" fontId="0" fillId="0" borderId="53" xfId="83" applyFont="1" applyBorder="1"/>
    <xf numFmtId="43" fontId="0" fillId="0" borderId="0" xfId="83" applyFont="1" applyBorder="1" applyAlignment="1">
      <alignment horizontal="center"/>
    </xf>
    <xf numFmtId="0" fontId="0" fillId="0" borderId="0" xfId="83" quotePrefix="1" applyNumberFormat="1" applyFont="1"/>
    <xf numFmtId="0" fontId="0" fillId="0" borderId="0" xfId="83" quotePrefix="1" applyNumberFormat="1" applyFont="1" applyFill="1"/>
    <xf numFmtId="164" fontId="0" fillId="0" borderId="0" xfId="13" applyFont="1" applyFill="1"/>
    <xf numFmtId="0" fontId="0" fillId="0" borderId="53" xfId="83" quotePrefix="1" applyNumberFormat="1" applyFont="1" applyBorder="1"/>
    <xf numFmtId="0" fontId="4" fillId="0" borderId="0" xfId="83" applyNumberFormat="1" applyFont="1"/>
    <xf numFmtId="0" fontId="4" fillId="0" borderId="0" xfId="83" applyNumberFormat="1" applyFont="1" applyFill="1"/>
    <xf numFmtId="0" fontId="0" fillId="0" borderId="0" xfId="83" applyNumberFormat="1" applyFont="1" applyFill="1"/>
    <xf numFmtId="173" fontId="4" fillId="0" borderId="0" xfId="69" applyNumberFormat="1" applyFont="1"/>
    <xf numFmtId="184" fontId="0" fillId="0" borderId="0" xfId="83" applyNumberFormat="1" applyFont="1" applyAlignment="1">
      <alignment horizontal="center"/>
    </xf>
    <xf numFmtId="173" fontId="4" fillId="0" borderId="0" xfId="69" applyNumberFormat="1" applyFont="1" applyAlignment="1">
      <alignment horizontal="center" vertical="center"/>
    </xf>
    <xf numFmtId="0" fontId="1" fillId="0" borderId="0" xfId="83" applyNumberFormat="1" applyFont="1"/>
    <xf numFmtId="164" fontId="0" fillId="0" borderId="0" xfId="83" applyNumberFormat="1" applyFont="1"/>
    <xf numFmtId="175" fontId="0" fillId="0" borderId="0" xfId="83" applyNumberFormat="1" applyFont="1"/>
    <xf numFmtId="221" fontId="0" fillId="0" borderId="0" xfId="83" applyNumberFormat="1" applyFont="1"/>
    <xf numFmtId="0" fontId="0" fillId="0" borderId="53" xfId="83" applyNumberFormat="1" applyFont="1" applyBorder="1"/>
    <xf numFmtId="221" fontId="0" fillId="0" borderId="53" xfId="83" applyNumberFormat="1" applyFont="1" applyBorder="1"/>
    <xf numFmtId="164" fontId="0" fillId="0" borderId="53" xfId="83" applyNumberFormat="1" applyFont="1" applyBorder="1"/>
    <xf numFmtId="9" fontId="0" fillId="0" borderId="53" xfId="83" applyNumberFormat="1" applyFont="1" applyBorder="1"/>
    <xf numFmtId="164" fontId="1" fillId="0" borderId="0" xfId="83" applyNumberFormat="1" applyFont="1"/>
    <xf numFmtId="9" fontId="0" fillId="0" borderId="0" xfId="83" applyNumberFormat="1" applyFont="1"/>
    <xf numFmtId="164" fontId="0" fillId="0" borderId="0" xfId="83" applyNumberFormat="1" applyFont="1" applyBorder="1"/>
    <xf numFmtId="43" fontId="4" fillId="0" borderId="0" xfId="83" applyFont="1"/>
    <xf numFmtId="164" fontId="4" fillId="0" borderId="0" xfId="83" applyNumberFormat="1" applyFont="1"/>
    <xf numFmtId="184" fontId="0" fillId="6" borderId="53" xfId="83" applyNumberFormat="1" applyFont="1" applyFill="1" applyBorder="1" applyAlignment="1">
      <alignment horizontal="center"/>
    </xf>
    <xf numFmtId="184" fontId="0" fillId="6" borderId="0" xfId="83" applyNumberFormat="1" applyFont="1" applyFill="1" applyAlignment="1">
      <alignment horizontal="center"/>
    </xf>
    <xf numFmtId="0" fontId="4" fillId="0" borderId="0" xfId="83" applyNumberFormat="1" applyFont="1" applyAlignment="1">
      <alignment horizontal="left" vertical="center"/>
    </xf>
    <xf numFmtId="1" fontId="0" fillId="0" borderId="0" xfId="83" applyNumberFormat="1" applyFont="1" applyAlignment="1">
      <alignment horizontal="center"/>
    </xf>
    <xf numFmtId="43" fontId="4" fillId="0" borderId="0" xfId="83" applyFont="1" applyAlignment="1">
      <alignment horizontal="center" vertical="center"/>
    </xf>
    <xf numFmtId="1" fontId="1" fillId="6" borderId="53" xfId="83" applyNumberFormat="1" applyFont="1" applyFill="1" applyBorder="1" applyAlignment="1">
      <alignment horizontal="center"/>
    </xf>
    <xf numFmtId="0" fontId="0" fillId="6" borderId="0" xfId="83" applyNumberFormat="1" applyFont="1" applyFill="1"/>
    <xf numFmtId="175" fontId="0" fillId="6" borderId="0" xfId="83" applyNumberFormat="1" applyFont="1" applyFill="1"/>
    <xf numFmtId="175" fontId="0" fillId="6" borderId="53" xfId="83" applyNumberFormat="1" applyFont="1" applyFill="1" applyBorder="1"/>
    <xf numFmtId="43" fontId="0" fillId="6" borderId="53" xfId="83" applyFont="1" applyFill="1" applyBorder="1"/>
    <xf numFmtId="9" fontId="0" fillId="6" borderId="53" xfId="83" applyNumberFormat="1" applyFont="1" applyFill="1" applyBorder="1"/>
    <xf numFmtId="164" fontId="0" fillId="6" borderId="53" xfId="83" applyNumberFormat="1" applyFont="1" applyFill="1" applyBorder="1"/>
    <xf numFmtId="164" fontId="1" fillId="6" borderId="0" xfId="83" applyNumberFormat="1" applyFont="1" applyFill="1"/>
    <xf numFmtId="164" fontId="0" fillId="6" borderId="0" xfId="83" applyNumberFormat="1" applyFont="1" applyFill="1"/>
    <xf numFmtId="164" fontId="0" fillId="6" borderId="53" xfId="83" applyNumberFormat="1" applyFont="1" applyFill="1" applyBorder="1" applyAlignment="1">
      <alignment horizontal="center"/>
    </xf>
    <xf numFmtId="175" fontId="0" fillId="6" borderId="0" xfId="83" applyNumberFormat="1" applyFont="1" applyFill="1" applyAlignment="1">
      <alignment horizontal="center"/>
    </xf>
    <xf numFmtId="164" fontId="4" fillId="6" borderId="0" xfId="83" applyNumberFormat="1" applyFont="1" applyFill="1"/>
    <xf numFmtId="9" fontId="0" fillId="6" borderId="0" xfId="83" applyNumberFormat="1" applyFont="1" applyFill="1"/>
    <xf numFmtId="164" fontId="0" fillId="6" borderId="0" xfId="83" applyNumberFormat="1" applyFont="1" applyFill="1" applyBorder="1"/>
    <xf numFmtId="49" fontId="12" fillId="37" borderId="54" xfId="83" applyNumberFormat="1" applyFont="1" applyFill="1" applyBorder="1" applyAlignment="1">
      <alignment vertical="center"/>
    </xf>
    <xf numFmtId="49" fontId="12" fillId="37" borderId="55" xfId="83" applyNumberFormat="1" applyFont="1" applyFill="1" applyBorder="1" applyAlignment="1">
      <alignment vertical="center"/>
    </xf>
    <xf numFmtId="49" fontId="12" fillId="37" borderId="56" xfId="83" applyNumberFormat="1" applyFont="1" applyFill="1" applyBorder="1" applyAlignment="1">
      <alignment vertical="center"/>
    </xf>
    <xf numFmtId="0" fontId="8" fillId="0" borderId="61" xfId="17" applyFont="1" applyBorder="1" applyAlignment="1" applyProtection="1">
      <alignment horizontal="center" vertical="center"/>
      <protection hidden="1"/>
    </xf>
    <xf numFmtId="172" fontId="17" fillId="25" borderId="58" xfId="83" applyNumberFormat="1" applyFont="1" applyFill="1" applyBorder="1" applyAlignment="1" applyProtection="1">
      <alignment horizontal="right" vertical="center"/>
      <protection hidden="1"/>
    </xf>
    <xf numFmtId="172" fontId="17" fillId="36" borderId="58" xfId="83" applyNumberFormat="1" applyFont="1" applyFill="1" applyBorder="1" applyAlignment="1" applyProtection="1">
      <alignment horizontal="right" vertical="center"/>
      <protection locked="0"/>
    </xf>
    <xf numFmtId="172" fontId="17" fillId="49" borderId="58" xfId="83" applyNumberFormat="1" applyFont="1" applyFill="1" applyBorder="1" applyAlignment="1" applyProtection="1">
      <alignment horizontal="right" vertical="center"/>
      <protection hidden="1"/>
    </xf>
    <xf numFmtId="174" fontId="17" fillId="13" borderId="58" xfId="17" applyNumberFormat="1" applyFont="1" applyFill="1" applyBorder="1" applyAlignment="1">
      <alignment horizontal="right" vertical="center"/>
    </xf>
    <xf numFmtId="0" fontId="8" fillId="0" borderId="57" xfId="17" applyFont="1" applyBorder="1" applyAlignment="1" applyProtection="1">
      <alignment horizontal="center" vertical="center"/>
      <protection hidden="1"/>
    </xf>
    <xf numFmtId="172" fontId="17" fillId="25" borderId="57" xfId="83" applyNumberFormat="1" applyFont="1" applyFill="1" applyBorder="1" applyAlignment="1" applyProtection="1">
      <alignment horizontal="right" vertical="center"/>
      <protection hidden="1"/>
    </xf>
    <xf numFmtId="172" fontId="17" fillId="36" borderId="57" xfId="83" applyNumberFormat="1" applyFont="1" applyFill="1" applyBorder="1" applyAlignment="1" applyProtection="1">
      <alignment horizontal="right" vertical="center"/>
      <protection locked="0"/>
    </xf>
    <xf numFmtId="172" fontId="17" fillId="49" borderId="57" xfId="83" applyNumberFormat="1" applyFont="1" applyFill="1" applyBorder="1" applyAlignment="1" applyProtection="1">
      <alignment horizontal="right" vertical="center"/>
      <protection hidden="1"/>
    </xf>
    <xf numFmtId="174" fontId="17" fillId="13" borderId="1" xfId="17" applyNumberFormat="1" applyFont="1" applyFill="1" applyBorder="1" applyAlignment="1">
      <alignment horizontal="right" vertical="center"/>
    </xf>
    <xf numFmtId="0" fontId="8" fillId="0" borderId="61" xfId="17" applyFont="1" applyBorder="1" applyAlignment="1" applyProtection="1">
      <alignment horizontal="center" vertical="top"/>
      <protection hidden="1"/>
    </xf>
    <xf numFmtId="172" fontId="17" fillId="25" borderId="61" xfId="83" applyNumberFormat="1" applyFont="1" applyFill="1" applyBorder="1" applyAlignment="1" applyProtection="1">
      <alignment horizontal="right" vertical="center"/>
      <protection hidden="1"/>
    </xf>
    <xf numFmtId="172" fontId="17" fillId="36" borderId="61" xfId="83" applyNumberFormat="1" applyFont="1" applyFill="1" applyBorder="1" applyAlignment="1" applyProtection="1">
      <alignment horizontal="right" vertical="center"/>
      <protection locked="0"/>
    </xf>
    <xf numFmtId="172" fontId="17" fillId="49" borderId="61" xfId="83" applyNumberFormat="1" applyFont="1" applyFill="1" applyBorder="1" applyAlignment="1" applyProtection="1">
      <alignment horizontal="right" vertical="center"/>
      <protection hidden="1"/>
    </xf>
    <xf numFmtId="174" fontId="17" fillId="39" borderId="61" xfId="83" applyNumberFormat="1" applyFont="1" applyFill="1" applyBorder="1" applyAlignment="1" applyProtection="1">
      <alignment horizontal="right" vertical="center"/>
      <protection locked="0"/>
    </xf>
    <xf numFmtId="174" fontId="17" fillId="39" borderId="61" xfId="83" applyNumberFormat="1" applyFont="1" applyFill="1" applyBorder="1" applyAlignment="1" applyProtection="1">
      <alignment horizontal="right" vertical="center"/>
      <protection hidden="1"/>
    </xf>
    <xf numFmtId="0" fontId="8" fillId="0" borderId="58" xfId="17" applyFont="1" applyBorder="1" applyAlignment="1" applyProtection="1">
      <alignment horizontal="center" vertical="center"/>
      <protection hidden="1"/>
    </xf>
    <xf numFmtId="174" fontId="17" fillId="39" borderId="58" xfId="83" applyNumberFormat="1" applyFont="1" applyFill="1" applyBorder="1" applyAlignment="1" applyProtection="1">
      <alignment horizontal="right" vertical="center"/>
      <protection locked="0"/>
    </xf>
    <xf numFmtId="174" fontId="8" fillId="39" borderId="58" xfId="83" applyNumberFormat="1" applyFont="1" applyFill="1" applyBorder="1" applyAlignment="1" applyProtection="1">
      <alignment horizontal="right" vertical="center"/>
      <protection hidden="1"/>
    </xf>
    <xf numFmtId="174" fontId="17" fillId="39" borderId="58" xfId="83" applyNumberFormat="1" applyFont="1" applyFill="1" applyBorder="1" applyAlignment="1" applyProtection="1">
      <alignment horizontal="right" vertical="center"/>
      <protection hidden="1"/>
    </xf>
    <xf numFmtId="174" fontId="17" fillId="39" borderId="57" xfId="83" applyNumberFormat="1" applyFont="1" applyFill="1" applyBorder="1" applyAlignment="1" applyProtection="1">
      <alignment horizontal="right" vertical="center"/>
      <protection locked="0"/>
    </xf>
    <xf numFmtId="174" fontId="17" fillId="39" borderId="57" xfId="83" applyNumberFormat="1" applyFont="1" applyFill="1" applyBorder="1" applyAlignment="1" applyProtection="1">
      <alignment horizontal="right" vertical="center"/>
      <protection hidden="1"/>
    </xf>
    <xf numFmtId="172" fontId="17" fillId="25" borderId="9" xfId="83" applyNumberFormat="1" applyFont="1" applyFill="1" applyBorder="1" applyAlignment="1" applyProtection="1">
      <alignment horizontal="right" vertical="center"/>
      <protection hidden="1"/>
    </xf>
    <xf numFmtId="172" fontId="17" fillId="36" borderId="9" xfId="83" applyNumberFormat="1" applyFont="1" applyFill="1" applyBorder="1" applyAlignment="1" applyProtection="1">
      <alignment horizontal="right" vertical="center"/>
      <protection locked="0"/>
    </xf>
    <xf numFmtId="172" fontId="8" fillId="49" borderId="9" xfId="83" applyNumberFormat="1" applyFont="1" applyFill="1" applyBorder="1" applyAlignment="1" applyProtection="1">
      <alignment horizontal="right" vertical="center"/>
      <protection hidden="1"/>
    </xf>
    <xf numFmtId="174" fontId="17" fillId="13" borderId="57" xfId="17" applyNumberFormat="1" applyFont="1" applyFill="1" applyBorder="1" applyAlignment="1">
      <alignment horizontal="right" vertical="center"/>
    </xf>
    <xf numFmtId="170" fontId="17" fillId="0" borderId="57" xfId="83" applyNumberFormat="1" applyFont="1" applyFill="1" applyBorder="1" applyAlignment="1">
      <alignment horizontal="right" vertical="center"/>
    </xf>
    <xf numFmtId="10" fontId="18" fillId="39" borderId="9" xfId="69" applyNumberFormat="1" applyFont="1" applyFill="1" applyBorder="1" applyAlignment="1">
      <alignment horizontal="right" vertical="center"/>
    </xf>
    <xf numFmtId="174" fontId="17" fillId="39" borderId="8" xfId="83" applyNumberFormat="1" applyFont="1" applyFill="1" applyBorder="1" applyAlignment="1" applyProtection="1">
      <alignment horizontal="right" vertical="center"/>
      <protection locked="0"/>
    </xf>
    <xf numFmtId="174" fontId="17" fillId="39" borderId="8" xfId="83" applyNumberFormat="1" applyFont="1" applyFill="1" applyBorder="1" applyAlignment="1" applyProtection="1">
      <alignment horizontal="right" vertical="center"/>
      <protection hidden="1"/>
    </xf>
    <xf numFmtId="172" fontId="17" fillId="49" borderId="54" xfId="83" applyNumberFormat="1" applyFont="1" applyFill="1" applyBorder="1" applyAlignment="1" applyProtection="1">
      <alignment horizontal="right" vertical="center"/>
      <protection hidden="1"/>
    </xf>
    <xf numFmtId="174" fontId="17" fillId="39" borderId="81" xfId="83" applyNumberFormat="1" applyFont="1" applyFill="1" applyBorder="1" applyAlignment="1" applyProtection="1">
      <alignment horizontal="right" vertical="center"/>
      <protection locked="0"/>
    </xf>
    <xf numFmtId="174" fontId="8" fillId="39" borderId="24" xfId="83" applyNumberFormat="1" applyFont="1" applyFill="1" applyBorder="1" applyAlignment="1" applyProtection="1">
      <alignment horizontal="right" vertical="center"/>
      <protection hidden="1"/>
    </xf>
    <xf numFmtId="174" fontId="8" fillId="39" borderId="82" xfId="83" applyNumberFormat="1" applyFont="1" applyFill="1" applyBorder="1" applyAlignment="1" applyProtection="1">
      <alignment horizontal="right" vertical="center"/>
      <protection hidden="1"/>
    </xf>
    <xf numFmtId="174" fontId="17" fillId="13" borderId="8" xfId="17" applyNumberFormat="1" applyFont="1" applyFill="1" applyBorder="1" applyAlignment="1">
      <alignment horizontal="right" vertical="center"/>
    </xf>
    <xf numFmtId="170" fontId="17" fillId="0" borderId="8" xfId="83" applyNumberFormat="1" applyFont="1" applyFill="1" applyBorder="1" applyAlignment="1">
      <alignment horizontal="right" vertical="center"/>
    </xf>
    <xf numFmtId="10" fontId="18" fillId="39" borderId="57" xfId="69" applyNumberFormat="1" applyFont="1" applyFill="1" applyBorder="1" applyAlignment="1">
      <alignment horizontal="right" vertical="center"/>
    </xf>
    <xf numFmtId="0" fontId="0" fillId="0" borderId="56" xfId="0" applyNumberFormat="1" applyFill="1" applyBorder="1"/>
    <xf numFmtId="2" fontId="12" fillId="5" borderId="58" xfId="0" applyNumberFormat="1" applyFont="1" applyFill="1" applyBorder="1" applyAlignment="1">
      <alignment horizontal="center"/>
    </xf>
    <xf numFmtId="0" fontId="0" fillId="0" borderId="63" xfId="0" applyBorder="1" applyAlignment="1">
      <alignment horizontal="right"/>
    </xf>
    <xf numFmtId="0" fontId="0" fillId="0" borderId="62" xfId="0" quotePrefix="1" applyNumberFormat="1" applyBorder="1"/>
    <xf numFmtId="10" fontId="0" fillId="0" borderId="57" xfId="0" applyNumberFormat="1" applyBorder="1"/>
    <xf numFmtId="0" fontId="4" fillId="0" borderId="61" xfId="0" applyFont="1" applyBorder="1"/>
    <xf numFmtId="0" fontId="0" fillId="0" borderId="59" xfId="0" applyNumberFormat="1" applyBorder="1"/>
    <xf numFmtId="0" fontId="4" fillId="0" borderId="0" xfId="0" applyNumberFormat="1" applyFont="1" applyFill="1" applyBorder="1"/>
    <xf numFmtId="43" fontId="1" fillId="0" borderId="0" xfId="83" applyFont="1" applyBorder="1" applyAlignment="1">
      <alignment horizontal="center"/>
    </xf>
    <xf numFmtId="43" fontId="1" fillId="0" borderId="0" xfId="83" applyFont="1" applyAlignment="1">
      <alignment horizontal="center"/>
    </xf>
    <xf numFmtId="0" fontId="0" fillId="0" borderId="59" xfId="0" applyBorder="1"/>
    <xf numFmtId="43" fontId="4" fillId="21" borderId="58" xfId="83" applyFont="1" applyFill="1" applyBorder="1" applyAlignment="1">
      <alignment horizontal="center"/>
    </xf>
    <xf numFmtId="43" fontId="13" fillId="20" borderId="58" xfId="83" applyFont="1" applyFill="1" applyBorder="1" applyAlignment="1">
      <alignment horizontal="center" vertical="center"/>
    </xf>
    <xf numFmtId="43" fontId="13" fillId="20" borderId="58" xfId="83" applyFont="1" applyFill="1" applyBorder="1" applyAlignment="1">
      <alignment horizontal="center" vertical="center" wrapText="1"/>
    </xf>
    <xf numFmtId="43" fontId="0" fillId="0" borderId="7" xfId="83" applyFont="1" applyBorder="1"/>
    <xf numFmtId="0" fontId="0" fillId="0" borderId="15" xfId="83" applyNumberFormat="1" applyFont="1" applyBorder="1"/>
    <xf numFmtId="0" fontId="0" fillId="0" borderId="60" xfId="0" applyBorder="1" applyAlignment="1">
      <alignment horizontal="right"/>
    </xf>
    <xf numFmtId="43" fontId="4" fillId="0" borderId="7" xfId="83" applyFont="1" applyBorder="1"/>
    <xf numFmtId="0" fontId="4" fillId="0" borderId="15" xfId="83" applyNumberFormat="1" applyFont="1" applyFill="1" applyBorder="1"/>
    <xf numFmtId="43" fontId="0" fillId="0" borderId="4" xfId="83" applyFont="1" applyBorder="1"/>
    <xf numFmtId="0" fontId="1" fillId="0" borderId="10" xfId="83" applyNumberFormat="1" applyFont="1" applyFill="1" applyBorder="1"/>
    <xf numFmtId="43" fontId="0" fillId="0" borderId="60" xfId="83" applyFont="1" applyBorder="1"/>
    <xf numFmtId="43" fontId="0" fillId="0" borderId="16" xfId="83" applyFont="1" applyBorder="1"/>
    <xf numFmtId="0" fontId="1" fillId="0" borderId="0" xfId="83" applyNumberFormat="1" applyFont="1" applyFill="1"/>
    <xf numFmtId="177" fontId="0" fillId="0" borderId="0" xfId="83" applyNumberFormat="1" applyFont="1"/>
    <xf numFmtId="176" fontId="12" fillId="9" borderId="53" xfId="83" applyNumberFormat="1" applyFont="1" applyFill="1" applyBorder="1" applyAlignment="1">
      <alignment horizontal="center"/>
    </xf>
    <xf numFmtId="176" fontId="0" fillId="0" borderId="0" xfId="83" applyNumberFormat="1" applyFont="1" applyFill="1" applyAlignment="1">
      <alignment horizontal="center"/>
    </xf>
    <xf numFmtId="43" fontId="0" fillId="0" borderId="0" xfId="83" applyFont="1" applyFill="1" applyAlignment="1">
      <alignment horizontal="center"/>
    </xf>
    <xf numFmtId="185" fontId="0" fillId="0" borderId="53" xfId="83" applyNumberFormat="1" applyFont="1" applyFill="1" applyBorder="1"/>
    <xf numFmtId="0" fontId="13" fillId="0" borderId="0" xfId="83" applyNumberFormat="1" applyFont="1"/>
    <xf numFmtId="164" fontId="4" fillId="0" borderId="0" xfId="13" applyFont="1" applyFill="1"/>
    <xf numFmtId="0" fontId="0" fillId="0" borderId="3" xfId="83" applyNumberFormat="1" applyFont="1" applyBorder="1"/>
    <xf numFmtId="0" fontId="0" fillId="0" borderId="0" xfId="83" applyNumberFormat="1" applyFont="1" applyAlignment="1"/>
    <xf numFmtId="43" fontId="12" fillId="46" borderId="58" xfId="83" applyFont="1" applyFill="1" applyBorder="1" applyAlignment="1">
      <alignment horizontal="center"/>
    </xf>
    <xf numFmtId="211" fontId="0" fillId="0" borderId="0" xfId="83" applyNumberFormat="1" applyFont="1" applyBorder="1"/>
    <xf numFmtId="185" fontId="1" fillId="0" borderId="53" xfId="83" applyNumberFormat="1" applyFont="1" applyBorder="1"/>
    <xf numFmtId="179" fontId="0" fillId="0" borderId="0" xfId="83" applyNumberFormat="1" applyFont="1"/>
    <xf numFmtId="43" fontId="0" fillId="0" borderId="54" xfId="83" applyFont="1" applyBorder="1"/>
    <xf numFmtId="0" fontId="4" fillId="0" borderId="56" xfId="83" applyNumberFormat="1" applyFont="1" applyBorder="1"/>
    <xf numFmtId="0" fontId="0" fillId="0" borderId="56" xfId="83" applyNumberFormat="1" applyFont="1" applyBorder="1"/>
    <xf numFmtId="43" fontId="0" fillId="0" borderId="63" xfId="83" applyFont="1" applyBorder="1"/>
    <xf numFmtId="0" fontId="0" fillId="0" borderId="62" xfId="83" applyNumberFormat="1" applyFont="1" applyBorder="1"/>
    <xf numFmtId="43" fontId="0" fillId="0" borderId="17" xfId="83" applyFont="1" applyBorder="1"/>
    <xf numFmtId="0" fontId="0" fillId="0" borderId="59" xfId="83" applyNumberFormat="1" applyFont="1" applyBorder="1"/>
    <xf numFmtId="0" fontId="4" fillId="0" borderId="59" xfId="83" applyNumberFormat="1" applyFont="1" applyBorder="1"/>
    <xf numFmtId="0" fontId="4" fillId="0" borderId="0" xfId="83" applyNumberFormat="1" applyFont="1" applyBorder="1"/>
    <xf numFmtId="191" fontId="4" fillId="0" borderId="0" xfId="83" applyNumberFormat="1" applyFont="1" applyBorder="1" applyAlignment="1">
      <alignment horizontal="center"/>
    </xf>
    <xf numFmtId="43" fontId="12" fillId="46" borderId="58" xfId="83" applyFont="1" applyFill="1" applyBorder="1" applyAlignment="1">
      <alignment horizontal="center" vertical="center"/>
    </xf>
    <xf numFmtId="43" fontId="12" fillId="46" borderId="58" xfId="83" applyFont="1" applyFill="1" applyBorder="1" applyAlignment="1">
      <alignment horizontal="center" vertical="center" wrapText="1"/>
    </xf>
    <xf numFmtId="43" fontId="0" fillId="0" borderId="0" xfId="83" applyFont="1" applyBorder="1" applyAlignment="1"/>
    <xf numFmtId="43" fontId="4" fillId="0" borderId="0" xfId="83" applyFont="1" applyBorder="1" applyAlignment="1"/>
    <xf numFmtId="174" fontId="17" fillId="0" borderId="58" xfId="17" applyNumberFormat="1" applyFont="1" applyFill="1" applyBorder="1" applyAlignment="1">
      <alignment horizontal="right" vertical="center"/>
    </xf>
    <xf numFmtId="174" fontId="17" fillId="0" borderId="1" xfId="17" applyNumberFormat="1" applyFont="1" applyFill="1" applyBorder="1" applyAlignment="1">
      <alignment horizontal="right" vertical="center"/>
    </xf>
    <xf numFmtId="164" fontId="0" fillId="6" borderId="0" xfId="13" applyFont="1" applyFill="1" applyBorder="1" applyAlignment="1">
      <alignment horizontal="center"/>
    </xf>
    <xf numFmtId="164" fontId="0" fillId="6" borderId="53" xfId="13" applyFont="1" applyFill="1" applyBorder="1" applyAlignment="1">
      <alignment horizontal="center"/>
    </xf>
    <xf numFmtId="164" fontId="1" fillId="6" borderId="53" xfId="13" applyFont="1" applyFill="1" applyBorder="1" applyAlignment="1">
      <alignment horizontal="center"/>
    </xf>
    <xf numFmtId="164" fontId="1" fillId="6" borderId="0" xfId="13" applyFont="1" applyFill="1" applyBorder="1" applyAlignment="1">
      <alignment horizontal="center"/>
    </xf>
    <xf numFmtId="173" fontId="0" fillId="6" borderId="0" xfId="0" applyNumberFormat="1" applyFill="1"/>
    <xf numFmtId="164" fontId="0" fillId="6" borderId="3" xfId="13" applyFont="1" applyFill="1" applyBorder="1"/>
    <xf numFmtId="209" fontId="0" fillId="6" borderId="53" xfId="83" applyNumberFormat="1" applyFont="1" applyFill="1" applyBorder="1"/>
    <xf numFmtId="173" fontId="0" fillId="6" borderId="53" xfId="0" applyNumberFormat="1" applyFont="1" applyFill="1" applyBorder="1"/>
    <xf numFmtId="9" fontId="4" fillId="6" borderId="53" xfId="69" applyFont="1" applyFill="1" applyBorder="1"/>
    <xf numFmtId="173" fontId="0" fillId="6" borderId="53" xfId="69" applyNumberFormat="1" applyFont="1" applyFill="1" applyBorder="1"/>
    <xf numFmtId="0" fontId="0" fillId="6" borderId="0" xfId="0" applyNumberFormat="1" applyFont="1" applyFill="1" applyBorder="1"/>
    <xf numFmtId="0" fontId="0" fillId="6" borderId="62" xfId="0" quotePrefix="1" applyNumberFormat="1" applyFill="1" applyBorder="1"/>
    <xf numFmtId="164" fontId="0" fillId="6" borderId="58" xfId="13" applyFont="1" applyFill="1" applyBorder="1" applyAlignment="1">
      <alignment horizontal="center"/>
    </xf>
    <xf numFmtId="164" fontId="0" fillId="6" borderId="57" xfId="13" applyFont="1" applyFill="1" applyBorder="1" applyAlignment="1">
      <alignment horizontal="center"/>
    </xf>
    <xf numFmtId="164" fontId="4" fillId="6" borderId="61" xfId="13" applyFont="1" applyFill="1" applyBorder="1" applyAlignment="1">
      <alignment horizontal="center"/>
    </xf>
    <xf numFmtId="185" fontId="0" fillId="6" borderId="58" xfId="0" applyNumberFormat="1" applyFill="1" applyBorder="1"/>
    <xf numFmtId="43" fontId="0" fillId="6" borderId="57" xfId="83" applyNumberFormat="1" applyFont="1" applyFill="1" applyBorder="1"/>
    <xf numFmtId="10" fontId="0" fillId="6" borderId="58" xfId="69" applyNumberFormat="1" applyFont="1" applyFill="1" applyBorder="1" applyAlignment="1">
      <alignment horizontal="center"/>
    </xf>
    <xf numFmtId="0" fontId="0" fillId="6" borderId="62" xfId="0" applyNumberFormat="1" applyFont="1" applyFill="1" applyBorder="1"/>
    <xf numFmtId="0" fontId="0" fillId="6" borderId="62" xfId="0" quotePrefix="1" applyNumberFormat="1" applyFont="1" applyFill="1" applyBorder="1"/>
    <xf numFmtId="10" fontId="0" fillId="6" borderId="61" xfId="69" applyNumberFormat="1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183" fontId="0" fillId="6" borderId="4" xfId="83" applyNumberFormat="1" applyFont="1" applyFill="1" applyBorder="1" applyAlignment="1">
      <alignment horizontal="center"/>
    </xf>
    <xf numFmtId="183" fontId="0" fillId="6" borderId="7" xfId="83" applyNumberFormat="1" applyFont="1" applyFill="1" applyBorder="1" applyAlignment="1">
      <alignment horizontal="center"/>
    </xf>
    <xf numFmtId="183" fontId="0" fillId="6" borderId="6" xfId="83" applyNumberFormat="1" applyFont="1" applyFill="1" applyBorder="1" applyAlignment="1">
      <alignment horizontal="center"/>
    </xf>
    <xf numFmtId="183" fontId="0" fillId="6" borderId="60" xfId="83" applyNumberFormat="1" applyFont="1" applyFill="1" applyBorder="1" applyAlignment="1">
      <alignment horizontal="center"/>
    </xf>
    <xf numFmtId="183" fontId="0" fillId="6" borderId="61" xfId="83" applyNumberFormat="1" applyFont="1" applyFill="1" applyBorder="1" applyAlignment="1">
      <alignment horizontal="center"/>
    </xf>
    <xf numFmtId="183" fontId="4" fillId="6" borderId="4" xfId="83" applyNumberFormat="1" applyFont="1" applyFill="1" applyBorder="1" applyAlignment="1">
      <alignment horizontal="center"/>
    </xf>
    <xf numFmtId="183" fontId="13" fillId="6" borderId="4" xfId="83" applyNumberFormat="1" applyFont="1" applyFill="1" applyBorder="1" applyAlignment="1">
      <alignment horizontal="center"/>
    </xf>
    <xf numFmtId="183" fontId="4" fillId="6" borderId="8" xfId="83" applyNumberFormat="1" applyFont="1" applyFill="1" applyBorder="1" applyAlignment="1">
      <alignment horizontal="center"/>
    </xf>
    <xf numFmtId="183" fontId="0" fillId="6" borderId="8" xfId="83" applyNumberFormat="1" applyFont="1" applyFill="1" applyBorder="1" applyAlignment="1">
      <alignment horizontal="center"/>
    </xf>
    <xf numFmtId="183" fontId="4" fillId="6" borderId="15" xfId="83" applyNumberFormat="1" applyFont="1" applyFill="1" applyBorder="1" applyAlignment="1">
      <alignment horizontal="center"/>
    </xf>
    <xf numFmtId="0" fontId="0" fillId="6" borderId="59" xfId="83" quotePrefix="1" applyNumberFormat="1" applyFont="1" applyFill="1" applyBorder="1"/>
    <xf numFmtId="0" fontId="0" fillId="6" borderId="10" xfId="83" quotePrefix="1" applyNumberFormat="1" applyFont="1" applyFill="1" applyBorder="1"/>
    <xf numFmtId="0" fontId="0" fillId="6" borderId="53" xfId="83" applyNumberFormat="1" applyFont="1" applyFill="1" applyBorder="1"/>
    <xf numFmtId="185" fontId="0" fillId="6" borderId="53" xfId="83" applyNumberFormat="1" applyFont="1" applyFill="1" applyBorder="1"/>
    <xf numFmtId="164" fontId="0" fillId="6" borderId="58" xfId="13" applyFont="1" applyFill="1" applyBorder="1"/>
    <xf numFmtId="164" fontId="0" fillId="6" borderId="57" xfId="13" applyFont="1" applyFill="1" applyBorder="1"/>
    <xf numFmtId="164" fontId="0" fillId="6" borderId="61" xfId="13" applyFont="1" applyFill="1" applyBorder="1"/>
    <xf numFmtId="43" fontId="0" fillId="6" borderId="58" xfId="83" applyFont="1" applyFill="1" applyBorder="1" applyAlignment="1">
      <alignment horizontal="center"/>
    </xf>
    <xf numFmtId="185" fontId="1" fillId="6" borderId="53" xfId="83" applyNumberFormat="1" applyFont="1" applyFill="1" applyBorder="1"/>
    <xf numFmtId="211" fontId="0" fillId="6" borderId="53" xfId="83" applyNumberFormat="1" applyFont="1" applyFill="1" applyBorder="1"/>
    <xf numFmtId="211" fontId="0" fillId="6" borderId="0" xfId="83" applyNumberFormat="1" applyFont="1" applyFill="1" applyBorder="1"/>
    <xf numFmtId="0" fontId="0" fillId="0" borderId="54" xfId="83" applyNumberFormat="1" applyFont="1" applyBorder="1"/>
    <xf numFmtId="0" fontId="0" fillId="0" borderId="63" xfId="83" applyNumberFormat="1" applyFont="1" applyBorder="1"/>
    <xf numFmtId="0" fontId="0" fillId="0" borderId="60" xfId="83" applyNumberFormat="1" applyFont="1" applyBorder="1"/>
    <xf numFmtId="190" fontId="0" fillId="6" borderId="61" xfId="13" applyNumberFormat="1" applyFont="1" applyFill="1" applyBorder="1"/>
    <xf numFmtId="210" fontId="0" fillId="6" borderId="57" xfId="83" applyNumberFormat="1" applyFont="1" applyFill="1" applyBorder="1"/>
    <xf numFmtId="190" fontId="4" fillId="6" borderId="61" xfId="13" applyNumberFormat="1" applyFont="1" applyFill="1" applyBorder="1"/>
    <xf numFmtId="43" fontId="4" fillId="6" borderId="58" xfId="83" applyFont="1" applyFill="1" applyBorder="1" applyAlignment="1">
      <alignment horizontal="center"/>
    </xf>
    <xf numFmtId="0" fontId="0" fillId="6" borderId="62" xfId="83" applyNumberFormat="1" applyFont="1" applyFill="1" applyBorder="1"/>
    <xf numFmtId="185" fontId="4" fillId="6" borderId="58" xfId="83" applyNumberFormat="1" applyFont="1" applyFill="1" applyBorder="1"/>
    <xf numFmtId="0" fontId="0" fillId="6" borderId="62" xfId="83" quotePrefix="1" applyNumberFormat="1" applyFont="1" applyFill="1" applyBorder="1"/>
    <xf numFmtId="191" fontId="0" fillId="6" borderId="0" xfId="83" applyNumberFormat="1" applyFont="1" applyFill="1" applyAlignment="1"/>
    <xf numFmtId="191" fontId="0" fillId="6" borderId="53" xfId="83" applyNumberFormat="1" applyFont="1" applyFill="1" applyBorder="1" applyAlignment="1"/>
    <xf numFmtId="191" fontId="4" fillId="6" borderId="0" xfId="83" applyNumberFormat="1" applyFont="1" applyFill="1" applyAlignment="1"/>
    <xf numFmtId="187" fontId="0" fillId="0" borderId="0" xfId="83" applyNumberFormat="1" applyFont="1" applyFill="1"/>
    <xf numFmtId="178" fontId="0" fillId="0" borderId="0" xfId="83" applyNumberFormat="1" applyFont="1" applyFill="1"/>
    <xf numFmtId="0" fontId="0" fillId="0" borderId="53" xfId="83" quotePrefix="1" applyNumberFormat="1" applyFont="1" applyFill="1" applyBorder="1"/>
    <xf numFmtId="164" fontId="0" fillId="0" borderId="53" xfId="83" applyNumberFormat="1" applyFont="1" applyFill="1" applyBorder="1"/>
    <xf numFmtId="43" fontId="0" fillId="0" borderId="53" xfId="83" applyFont="1" applyFill="1" applyBorder="1"/>
    <xf numFmtId="164" fontId="0" fillId="0" borderId="0" xfId="83" applyNumberFormat="1" applyFont="1" applyFill="1" applyBorder="1"/>
    <xf numFmtId="0" fontId="0" fillId="0" borderId="0" xfId="85" applyNumberFormat="1" applyFont="1"/>
    <xf numFmtId="0" fontId="0" fillId="0" borderId="53" xfId="85" applyNumberFormat="1" applyFont="1" applyBorder="1"/>
    <xf numFmtId="43" fontId="0" fillId="0" borderId="53" xfId="85" applyFont="1" applyBorder="1"/>
    <xf numFmtId="0" fontId="4" fillId="0" borderId="0" xfId="85" applyNumberFormat="1" applyFont="1"/>
    <xf numFmtId="43" fontId="4" fillId="0" borderId="0" xfId="85" applyFont="1"/>
    <xf numFmtId="197" fontId="4" fillId="0" borderId="0" xfId="83" applyNumberFormat="1" applyFont="1"/>
    <xf numFmtId="0" fontId="8" fillId="0" borderId="53" xfId="83" quotePrefix="1" applyNumberFormat="1" applyFont="1" applyBorder="1"/>
    <xf numFmtId="0" fontId="8" fillId="0" borderId="0" xfId="83" applyNumberFormat="1" applyFont="1"/>
    <xf numFmtId="197" fontId="0" fillId="0" borderId="0" xfId="83" applyNumberFormat="1" applyFont="1"/>
    <xf numFmtId="185" fontId="0" fillId="0" borderId="0" xfId="83" applyNumberFormat="1" applyFont="1" applyFill="1"/>
    <xf numFmtId="170" fontId="17" fillId="0" borderId="0" xfId="83" applyNumberFormat="1" applyFont="1"/>
    <xf numFmtId="49" fontId="17" fillId="0" borderId="0" xfId="17" applyNumberFormat="1" applyFont="1" applyFill="1" applyBorder="1"/>
    <xf numFmtId="49" fontId="17" fillId="0" borderId="0" xfId="17" applyNumberFormat="1" applyFont="1"/>
    <xf numFmtId="174" fontId="0" fillId="35" borderId="58" xfId="83" applyNumberFormat="1" applyFont="1" applyFill="1" applyBorder="1" applyAlignment="1">
      <alignment horizontal="right" vertical="center"/>
    </xf>
    <xf numFmtId="174" fontId="0" fillId="0" borderId="58" xfId="83" applyNumberFormat="1" applyFont="1" applyFill="1" applyBorder="1" applyAlignment="1">
      <alignment horizontal="right" vertical="center"/>
    </xf>
    <xf numFmtId="174" fontId="0" fillId="35" borderId="57" xfId="83" applyNumberFormat="1" applyFont="1" applyFill="1" applyBorder="1" applyAlignment="1">
      <alignment horizontal="right" vertical="center"/>
    </xf>
    <xf numFmtId="174" fontId="0" fillId="0" borderId="57" xfId="83" applyNumberFormat="1" applyFont="1" applyFill="1" applyBorder="1" applyAlignment="1">
      <alignment horizontal="right" vertical="center"/>
    </xf>
    <xf numFmtId="174" fontId="0" fillId="39" borderId="58" xfId="83" applyNumberFormat="1" applyFont="1" applyFill="1" applyBorder="1" applyAlignment="1">
      <alignment horizontal="right" vertical="center"/>
    </xf>
    <xf numFmtId="174" fontId="8" fillId="39" borderId="6" xfId="17" applyNumberFormat="1" applyFont="1" applyFill="1" applyBorder="1" applyAlignment="1" applyProtection="1">
      <alignment horizontal="right" vertical="center"/>
      <protection locked="0"/>
    </xf>
    <xf numFmtId="175" fontId="0" fillId="35" borderId="57" xfId="83" applyNumberFormat="1" applyFont="1" applyFill="1" applyBorder="1" applyAlignment="1">
      <alignment horizontal="right" vertical="center"/>
    </xf>
    <xf numFmtId="173" fontId="18" fillId="39" borderId="9" xfId="69" applyNumberFormat="1" applyFont="1" applyFill="1" applyBorder="1" applyAlignment="1">
      <alignment horizontal="right" vertical="center"/>
    </xf>
    <xf numFmtId="206" fontId="18" fillId="39" borderId="9" xfId="83" applyNumberFormat="1" applyFont="1" applyFill="1" applyBorder="1" applyAlignment="1">
      <alignment horizontal="right" vertical="center"/>
    </xf>
    <xf numFmtId="185" fontId="4" fillId="6" borderId="0" xfId="83" applyNumberFormat="1" applyFont="1" applyFill="1"/>
    <xf numFmtId="0" fontId="0" fillId="6" borderId="53" xfId="83" quotePrefix="1" applyNumberFormat="1" applyFont="1" applyFill="1" applyBorder="1"/>
    <xf numFmtId="43" fontId="0" fillId="6" borderId="53" xfId="85" applyFont="1" applyFill="1" applyBorder="1"/>
    <xf numFmtId="43" fontId="4" fillId="6" borderId="0" xfId="85" applyFont="1" applyFill="1"/>
    <xf numFmtId="0" fontId="0" fillId="6" borderId="0" xfId="85" applyNumberFormat="1" applyFont="1" applyFill="1"/>
    <xf numFmtId="0" fontId="8" fillId="6" borderId="53" xfId="83" quotePrefix="1" applyNumberFormat="1" applyFont="1" applyFill="1" applyBorder="1"/>
    <xf numFmtId="174" fontId="17" fillId="6" borderId="0" xfId="17" applyNumberFormat="1" applyFont="1" applyFill="1" applyBorder="1" applyAlignment="1">
      <alignment horizontal="right"/>
    </xf>
    <xf numFmtId="174" fontId="18" fillId="6" borderId="0" xfId="17" applyNumberFormat="1" applyFont="1" applyFill="1" applyAlignment="1">
      <alignment horizontal="right"/>
    </xf>
    <xf numFmtId="0" fontId="17" fillId="6" borderId="0" xfId="17" applyFont="1" applyFill="1" applyAlignment="1">
      <alignment horizontal="left" vertical="center"/>
    </xf>
    <xf numFmtId="0" fontId="17" fillId="6" borderId="0" xfId="17" applyFont="1" applyFill="1" applyBorder="1" applyAlignment="1">
      <alignment horizontal="center"/>
    </xf>
    <xf numFmtId="174" fontId="17" fillId="6" borderId="0" xfId="17" applyNumberFormat="1" applyFont="1" applyFill="1" applyBorder="1" applyAlignment="1">
      <alignment horizontal="center"/>
    </xf>
    <xf numFmtId="0" fontId="17" fillId="6" borderId="0" xfId="17" applyFont="1" applyFill="1" applyBorder="1"/>
    <xf numFmtId="0" fontId="17" fillId="6" borderId="0" xfId="17" applyFont="1" applyFill="1" applyAlignment="1">
      <alignment horizontal="left"/>
    </xf>
    <xf numFmtId="0" fontId="0" fillId="6" borderId="6" xfId="0" applyFont="1" applyFill="1" applyBorder="1" applyAlignment="1">
      <alignment vertical="center"/>
    </xf>
    <xf numFmtId="207" fontId="0" fillId="35" borderId="57" xfId="83" applyNumberFormat="1" applyFont="1" applyFill="1" applyBorder="1" applyAlignment="1">
      <alignment horizontal="right" vertical="center"/>
    </xf>
    <xf numFmtId="174" fontId="0" fillId="6" borderId="58" xfId="83" applyNumberFormat="1" applyFont="1" applyFill="1" applyBorder="1" applyAlignment="1">
      <alignment horizontal="right" vertical="center"/>
    </xf>
    <xf numFmtId="174" fontId="0" fillId="6" borderId="57" xfId="83" applyNumberFormat="1" applyFont="1" applyFill="1" applyBorder="1" applyAlignment="1">
      <alignment horizontal="right" vertical="center"/>
    </xf>
    <xf numFmtId="174" fontId="8" fillId="6" borderId="58" xfId="17" applyNumberFormat="1" applyFont="1" applyFill="1" applyBorder="1" applyAlignment="1" applyProtection="1">
      <alignment horizontal="right" vertical="center"/>
      <protection locked="0"/>
    </xf>
    <xf numFmtId="174" fontId="8" fillId="6" borderId="6" xfId="17" applyNumberFormat="1" applyFont="1" applyFill="1" applyBorder="1" applyAlignment="1" applyProtection="1">
      <alignment horizontal="right" vertical="center"/>
      <protection locked="0"/>
    </xf>
    <xf numFmtId="174" fontId="1" fillId="35" borderId="58" xfId="83" applyNumberFormat="1" applyFont="1" applyFill="1" applyBorder="1" applyAlignment="1">
      <alignment horizontal="right" vertical="center"/>
    </xf>
    <xf numFmtId="174" fontId="1" fillId="0" borderId="58" xfId="83" applyNumberFormat="1" applyFont="1" applyFill="1" applyBorder="1" applyAlignment="1">
      <alignment horizontal="right" vertical="center"/>
    </xf>
    <xf numFmtId="174" fontId="1" fillId="35" borderId="57" xfId="83" applyNumberFormat="1" applyFont="1" applyFill="1" applyBorder="1" applyAlignment="1">
      <alignment horizontal="right" vertical="center"/>
    </xf>
    <xf numFmtId="174" fontId="1" fillId="0" borderId="57" xfId="83" applyNumberFormat="1" applyFont="1" applyFill="1" applyBorder="1" applyAlignment="1">
      <alignment horizontal="right" vertical="center"/>
    </xf>
    <xf numFmtId="172" fontId="1" fillId="39" borderId="61" xfId="83" applyNumberFormat="1" applyFont="1" applyFill="1" applyBorder="1" applyAlignment="1">
      <alignment horizontal="right" vertical="center"/>
    </xf>
    <xf numFmtId="174" fontId="1" fillId="39" borderId="61" xfId="83" applyNumberFormat="1" applyFont="1" applyFill="1" applyBorder="1" applyAlignment="1">
      <alignment horizontal="right" vertical="center"/>
    </xf>
    <xf numFmtId="172" fontId="1" fillId="39" borderId="58" xfId="83" applyNumberFormat="1" applyFont="1" applyFill="1" applyBorder="1" applyAlignment="1">
      <alignment horizontal="right" vertical="center"/>
    </xf>
    <xf numFmtId="174" fontId="1" fillId="39" borderId="58" xfId="83" applyNumberFormat="1" applyFont="1" applyFill="1" applyBorder="1" applyAlignment="1">
      <alignment horizontal="right" vertical="center"/>
    </xf>
    <xf numFmtId="172" fontId="1" fillId="39" borderId="6" xfId="83" applyNumberFormat="1" applyFont="1" applyFill="1" applyBorder="1" applyAlignment="1">
      <alignment horizontal="right" vertical="center"/>
    </xf>
    <xf numFmtId="174" fontId="1" fillId="39" borderId="6" xfId="83" applyNumberFormat="1" applyFont="1" applyFill="1" applyBorder="1" applyAlignment="1">
      <alignment horizontal="right" vertical="center"/>
    </xf>
    <xf numFmtId="172" fontId="1" fillId="39" borderId="57" xfId="83" applyNumberFormat="1" applyFont="1" applyFill="1" applyBorder="1" applyAlignment="1">
      <alignment horizontal="right" vertical="center"/>
    </xf>
    <xf numFmtId="174" fontId="1" fillId="39" borderId="57" xfId="83" applyNumberFormat="1" applyFont="1" applyFill="1" applyBorder="1" applyAlignment="1">
      <alignment horizontal="right" vertical="center"/>
    </xf>
    <xf numFmtId="172" fontId="8" fillId="39" borderId="8" xfId="83" applyNumberFormat="1" applyFont="1" applyFill="1" applyBorder="1" applyAlignment="1" applyProtection="1">
      <alignment horizontal="right" vertical="center"/>
      <protection hidden="1"/>
    </xf>
    <xf numFmtId="174" fontId="8" fillId="39" borderId="8" xfId="83" applyNumberFormat="1" applyFont="1" applyFill="1" applyBorder="1" applyAlignment="1" applyProtection="1">
      <alignment horizontal="right" vertical="center"/>
      <protection hidden="1"/>
    </xf>
    <xf numFmtId="172" fontId="8" fillId="39" borderId="58" xfId="83" applyNumberFormat="1" applyFont="1" applyFill="1" applyBorder="1" applyAlignment="1" applyProtection="1">
      <alignment horizontal="right" vertical="center"/>
      <protection hidden="1"/>
    </xf>
    <xf numFmtId="172" fontId="8" fillId="39" borderId="57" xfId="83" applyNumberFormat="1" applyFont="1" applyFill="1" applyBorder="1" applyAlignment="1" applyProtection="1">
      <alignment horizontal="right" vertical="center"/>
      <protection hidden="1"/>
    </xf>
    <xf numFmtId="174" fontId="8" fillId="39" borderId="57" xfId="83" applyNumberFormat="1" applyFont="1" applyFill="1" applyBorder="1" applyAlignment="1" applyProtection="1">
      <alignment horizontal="right" vertical="center"/>
      <protection hidden="1"/>
    </xf>
    <xf numFmtId="172" fontId="8" fillId="39" borderId="11" xfId="83" applyNumberFormat="1" applyFont="1" applyFill="1" applyBorder="1" applyAlignment="1" applyProtection="1">
      <alignment horizontal="right" vertical="center"/>
      <protection hidden="1"/>
    </xf>
    <xf numFmtId="43" fontId="8" fillId="0" borderId="61" xfId="83" applyFont="1" applyFill="1" applyBorder="1" applyAlignment="1" applyProtection="1">
      <alignment vertical="center"/>
      <protection hidden="1"/>
    </xf>
    <xf numFmtId="172" fontId="8" fillId="39" borderId="61" xfId="83" applyNumberFormat="1" applyFont="1" applyFill="1" applyBorder="1" applyAlignment="1" applyProtection="1">
      <alignment vertical="center"/>
      <protection hidden="1"/>
    </xf>
    <xf numFmtId="172" fontId="1" fillId="35" borderId="1" xfId="83" applyNumberFormat="1" applyFont="1" applyFill="1" applyBorder="1" applyAlignment="1">
      <alignment vertical="center"/>
    </xf>
    <xf numFmtId="172" fontId="17" fillId="35" borderId="1" xfId="83" applyNumberFormat="1" applyFont="1" applyFill="1" applyBorder="1" applyAlignment="1">
      <alignment vertical="center"/>
    </xf>
    <xf numFmtId="172" fontId="17" fillId="0" borderId="1" xfId="83" applyNumberFormat="1" applyFont="1" applyBorder="1" applyAlignment="1">
      <alignment vertical="center"/>
    </xf>
    <xf numFmtId="173" fontId="18" fillId="39" borderId="9" xfId="69" applyNumberFormat="1" applyFont="1" applyFill="1" applyBorder="1" applyAlignment="1">
      <alignment vertical="center"/>
    </xf>
    <xf numFmtId="208" fontId="18" fillId="39" borderId="9" xfId="13" applyNumberFormat="1" applyFont="1" applyFill="1" applyBorder="1" applyAlignment="1">
      <alignment vertical="center"/>
    </xf>
    <xf numFmtId="43" fontId="17" fillId="0" borderId="0" xfId="83" applyFont="1"/>
    <xf numFmtId="224" fontId="17" fillId="0" borderId="0" xfId="17" applyNumberFormat="1" applyFont="1"/>
    <xf numFmtId="174" fontId="1" fillId="0" borderId="61" xfId="83" applyNumberFormat="1" applyFont="1" applyFill="1" applyBorder="1" applyAlignment="1">
      <alignment horizontal="right" vertical="center"/>
    </xf>
    <xf numFmtId="174" fontId="1" fillId="0" borderId="6" xfId="83" applyNumberFormat="1" applyFont="1" applyFill="1" applyBorder="1" applyAlignment="1">
      <alignment horizontal="right" vertical="center"/>
    </xf>
    <xf numFmtId="172" fontId="1" fillId="0" borderId="57" xfId="83" applyNumberFormat="1" applyFont="1" applyFill="1" applyBorder="1" applyAlignment="1">
      <alignment horizontal="right" vertical="center"/>
    </xf>
    <xf numFmtId="172" fontId="8" fillId="0" borderId="8" xfId="83" applyNumberFormat="1" applyFont="1" applyFill="1" applyBorder="1" applyAlignment="1" applyProtection="1">
      <alignment horizontal="right" vertical="center"/>
      <protection hidden="1"/>
    </xf>
    <xf numFmtId="172" fontId="8" fillId="0" borderId="58" xfId="83" applyNumberFormat="1" applyFont="1" applyFill="1" applyBorder="1" applyAlignment="1" applyProtection="1">
      <alignment horizontal="right" vertical="center"/>
      <protection hidden="1"/>
    </xf>
    <xf numFmtId="172" fontId="8" fillId="0" borderId="57" xfId="83" applyNumberFormat="1" applyFont="1" applyFill="1" applyBorder="1" applyAlignment="1" applyProtection="1">
      <alignment horizontal="right" vertical="center"/>
      <protection hidden="1"/>
    </xf>
    <xf numFmtId="172" fontId="8" fillId="39" borderId="61" xfId="83" applyNumberFormat="1" applyFont="1" applyFill="1" applyBorder="1" applyAlignment="1" applyProtection="1">
      <alignment horizontal="right" vertical="center"/>
      <protection hidden="1"/>
    </xf>
    <xf numFmtId="172" fontId="8" fillId="0" borderId="61" xfId="83" applyNumberFormat="1" applyFont="1" applyFill="1" applyBorder="1" applyAlignment="1" applyProtection="1">
      <alignment vertical="center"/>
      <protection hidden="1"/>
    </xf>
    <xf numFmtId="170" fontId="1" fillId="35" borderId="1" xfId="83" applyNumberFormat="1" applyFont="1" applyFill="1" applyBorder="1" applyAlignment="1">
      <alignment vertical="center"/>
    </xf>
    <xf numFmtId="175" fontId="17" fillId="35" borderId="1" xfId="83" applyNumberFormat="1" applyFont="1" applyFill="1" applyBorder="1" applyAlignment="1">
      <alignment vertical="center"/>
    </xf>
    <xf numFmtId="170" fontId="17" fillId="0" borderId="1" xfId="83" applyNumberFormat="1" applyFont="1" applyBorder="1" applyAlignment="1">
      <alignment vertical="center"/>
    </xf>
    <xf numFmtId="173" fontId="1" fillId="0" borderId="0" xfId="69" applyNumberFormat="1" applyFont="1"/>
    <xf numFmtId="49" fontId="1" fillId="0" borderId="0" xfId="83" applyNumberFormat="1" applyFont="1" applyAlignment="1">
      <alignment horizontal="right"/>
    </xf>
    <xf numFmtId="185" fontId="1" fillId="0" borderId="0" xfId="83" applyNumberFormat="1" applyFont="1"/>
    <xf numFmtId="185" fontId="4" fillId="0" borderId="0" xfId="83" applyNumberFormat="1" applyFont="1"/>
    <xf numFmtId="0" fontId="4" fillId="0" borderId="53" xfId="83" quotePrefix="1" applyNumberFormat="1" applyFont="1" applyBorder="1"/>
    <xf numFmtId="43" fontId="1" fillId="0" borderId="53" xfId="83" applyFont="1" applyBorder="1"/>
    <xf numFmtId="43" fontId="1" fillId="0" borderId="0" xfId="83" applyFont="1" applyFill="1"/>
    <xf numFmtId="0" fontId="1" fillId="0" borderId="0" xfId="83" applyNumberFormat="1" applyFont="1" applyAlignment="1">
      <alignment horizontal="left"/>
    </xf>
    <xf numFmtId="43" fontId="1" fillId="0" borderId="0" xfId="83" applyFont="1" applyAlignment="1">
      <alignment horizontal="left"/>
    </xf>
    <xf numFmtId="0" fontId="1" fillId="0" borderId="0" xfId="83" applyNumberFormat="1" applyFont="1" applyFill="1" applyAlignment="1">
      <alignment horizontal="left"/>
    </xf>
    <xf numFmtId="49" fontId="0" fillId="0" borderId="0" xfId="83" applyNumberFormat="1" applyFont="1" applyFill="1"/>
    <xf numFmtId="49" fontId="1" fillId="0" borderId="0" xfId="83" applyNumberFormat="1" applyFont="1" applyFill="1"/>
    <xf numFmtId="0" fontId="0" fillId="0" borderId="0" xfId="83" applyNumberFormat="1" applyFont="1" applyFill="1" applyAlignment="1">
      <alignment horizontal="left"/>
    </xf>
    <xf numFmtId="9" fontId="1" fillId="6" borderId="53" xfId="83" applyNumberFormat="1" applyFont="1" applyFill="1" applyBorder="1"/>
    <xf numFmtId="9" fontId="1" fillId="6" borderId="53" xfId="69" applyFont="1" applyFill="1" applyBorder="1"/>
    <xf numFmtId="43" fontId="4" fillId="0" borderId="0" xfId="83" applyFont="1" applyFill="1"/>
    <xf numFmtId="173" fontId="8" fillId="0" borderId="0" xfId="0" applyNumberFormat="1" applyFont="1" applyAlignment="1">
      <alignment horizontal="right"/>
    </xf>
    <xf numFmtId="43" fontId="8" fillId="0" borderId="0" xfId="83" applyFont="1"/>
    <xf numFmtId="0" fontId="0" fillId="0" borderId="0" xfId="0" applyFont="1" applyFill="1" applyBorder="1" applyAlignment="1">
      <alignment horizontal="left" vertical="center"/>
    </xf>
    <xf numFmtId="172" fontId="17" fillId="6" borderId="0" xfId="83" applyNumberFormat="1" applyFont="1" applyFill="1" applyBorder="1" applyAlignment="1">
      <alignment horizontal="center"/>
    </xf>
    <xf numFmtId="172" fontId="17" fillId="6" borderId="0" xfId="17" applyNumberFormat="1" applyFont="1" applyFill="1" applyBorder="1" applyAlignment="1">
      <alignment horizontal="center"/>
    </xf>
    <xf numFmtId="0" fontId="0" fillId="6" borderId="0" xfId="0" applyFont="1" applyFill="1" applyBorder="1" applyAlignment="1">
      <alignment horizontal="left" vertical="center"/>
    </xf>
    <xf numFmtId="170" fontId="17" fillId="6" borderId="0" xfId="83" applyNumberFormat="1" applyFont="1" applyFill="1" applyAlignment="1">
      <alignment horizontal="center"/>
    </xf>
    <xf numFmtId="170" fontId="17" fillId="6" borderId="53" xfId="83" applyNumberFormat="1" applyFont="1" applyFill="1" applyBorder="1" applyAlignment="1">
      <alignment horizontal="center"/>
    </xf>
    <xf numFmtId="170" fontId="18" fillId="6" borderId="0" xfId="83" applyNumberFormat="1" applyFont="1" applyFill="1" applyAlignment="1">
      <alignment horizontal="center"/>
    </xf>
    <xf numFmtId="0" fontId="17" fillId="6" borderId="0" xfId="17" applyFont="1" applyFill="1" applyBorder="1" applyAlignment="1">
      <alignment vertical="center"/>
    </xf>
    <xf numFmtId="170" fontId="18" fillId="6" borderId="0" xfId="83" applyNumberFormat="1" applyFont="1" applyFill="1" applyAlignment="1">
      <alignment horizontal="center" vertical="top"/>
    </xf>
    <xf numFmtId="164" fontId="1" fillId="6" borderId="0" xfId="13" applyFont="1" applyFill="1" applyBorder="1"/>
    <xf numFmtId="173" fontId="1" fillId="6" borderId="53" xfId="69" applyNumberFormat="1" applyFont="1" applyFill="1" applyBorder="1"/>
    <xf numFmtId="173" fontId="1" fillId="6" borderId="0" xfId="69" applyNumberFormat="1" applyFont="1" applyFill="1"/>
    <xf numFmtId="0" fontId="1" fillId="6" borderId="0" xfId="83" applyNumberFormat="1" applyFont="1" applyFill="1"/>
    <xf numFmtId="173" fontId="4" fillId="6" borderId="53" xfId="69" applyNumberFormat="1" applyFont="1" applyFill="1" applyBorder="1"/>
    <xf numFmtId="49" fontId="1" fillId="6" borderId="0" xfId="83" applyNumberFormat="1" applyFont="1" applyFill="1" applyAlignment="1">
      <alignment horizontal="right"/>
    </xf>
    <xf numFmtId="49" fontId="0" fillId="6" borderId="0" xfId="83" applyNumberFormat="1" applyFont="1" applyFill="1"/>
    <xf numFmtId="43" fontId="1" fillId="6" borderId="0" xfId="83" applyFont="1" applyFill="1"/>
    <xf numFmtId="9" fontId="0" fillId="6" borderId="53" xfId="69" applyFont="1" applyFill="1" applyBorder="1"/>
    <xf numFmtId="164" fontId="8" fillId="6" borderId="0" xfId="13" applyFont="1" applyFill="1" applyBorder="1"/>
    <xf numFmtId="173" fontId="13" fillId="6" borderId="53" xfId="69" applyNumberFormat="1" applyFont="1" applyFill="1" applyBorder="1" applyAlignment="1">
      <alignment horizontal="right"/>
    </xf>
    <xf numFmtId="194" fontId="0" fillId="0" borderId="0" xfId="13" applyNumberFormat="1" applyFont="1"/>
    <xf numFmtId="43" fontId="4" fillId="53" borderId="58" xfId="83" applyFont="1" applyFill="1" applyBorder="1" applyAlignment="1">
      <alignment horizontal="center" vertical="center" wrapText="1"/>
    </xf>
    <xf numFmtId="43" fontId="4" fillId="54" borderId="58" xfId="83" applyFont="1" applyFill="1" applyBorder="1" applyAlignment="1">
      <alignment horizontal="center" vertical="center" wrapText="1"/>
    </xf>
    <xf numFmtId="49" fontId="0" fillId="0" borderId="10" xfId="83" applyNumberFormat="1" applyFont="1" applyBorder="1"/>
    <xf numFmtId="0" fontId="0" fillId="0" borderId="60" xfId="0" applyFont="1" applyBorder="1" applyAlignment="1">
      <alignment horizontal="right"/>
    </xf>
    <xf numFmtId="43" fontId="4" fillId="0" borderId="4" xfId="83" applyFont="1" applyBorder="1"/>
    <xf numFmtId="49" fontId="4" fillId="0" borderId="10" xfId="83" applyNumberFormat="1" applyFont="1" applyFill="1" applyBorder="1"/>
    <xf numFmtId="49" fontId="1" fillId="0" borderId="10" xfId="83" applyNumberFormat="1" applyFont="1" applyFill="1" applyBorder="1"/>
    <xf numFmtId="0" fontId="0" fillId="0" borderId="4" xfId="0" applyFont="1" applyBorder="1" applyAlignment="1">
      <alignment horizontal="right"/>
    </xf>
    <xf numFmtId="205" fontId="4" fillId="0" borderId="0" xfId="0" applyNumberFormat="1" applyFont="1"/>
    <xf numFmtId="49" fontId="18" fillId="0" borderId="0" xfId="17" applyNumberFormat="1" applyFont="1"/>
    <xf numFmtId="49" fontId="0" fillId="0" borderId="54" xfId="83" applyNumberFormat="1" applyFont="1" applyBorder="1"/>
    <xf numFmtId="49" fontId="0" fillId="0" borderId="56" xfId="83" applyNumberFormat="1" applyFont="1" applyBorder="1"/>
    <xf numFmtId="0" fontId="0" fillId="0" borderId="63" xfId="0" applyFont="1" applyBorder="1" applyAlignment="1">
      <alignment horizontal="right"/>
    </xf>
    <xf numFmtId="49" fontId="0" fillId="0" borderId="62" xfId="83" applyNumberFormat="1" applyFont="1" applyBorder="1"/>
    <xf numFmtId="49" fontId="0" fillId="0" borderId="60" xfId="83" applyNumberFormat="1" applyFont="1" applyBorder="1"/>
    <xf numFmtId="49" fontId="4" fillId="0" borderId="59" xfId="83" applyNumberFormat="1" applyFont="1" applyBorder="1"/>
    <xf numFmtId="49" fontId="0" fillId="0" borderId="63" xfId="83" applyNumberFormat="1" applyFont="1" applyBorder="1"/>
    <xf numFmtId="49" fontId="0" fillId="0" borderId="59" xfId="83" applyNumberFormat="1" applyFont="1" applyBorder="1"/>
    <xf numFmtId="49" fontId="0" fillId="0" borderId="53" xfId="83" quotePrefix="1" applyNumberFormat="1" applyFont="1" applyBorder="1"/>
    <xf numFmtId="49" fontId="4" fillId="0" borderId="56" xfId="83" applyNumberFormat="1" applyFont="1" applyBorder="1" applyAlignment="1">
      <alignment wrapText="1"/>
    </xf>
    <xf numFmtId="49" fontId="0" fillId="0" borderId="17" xfId="83" applyNumberFormat="1" applyFont="1" applyBorder="1"/>
    <xf numFmtId="0" fontId="4" fillId="0" borderId="0" xfId="0" applyFont="1" applyAlignment="1">
      <alignment horizontal="right"/>
    </xf>
    <xf numFmtId="0" fontId="0" fillId="0" borderId="0" xfId="0" applyFont="1" applyFill="1" applyAlignment="1"/>
    <xf numFmtId="176" fontId="0" fillId="6" borderId="15" xfId="83" applyNumberFormat="1" applyFont="1" applyFill="1" applyBorder="1" applyAlignment="1">
      <alignment horizontal="center"/>
    </xf>
    <xf numFmtId="176" fontId="0" fillId="6" borderId="59" xfId="83" applyNumberFormat="1" applyFont="1" applyFill="1" applyBorder="1" applyAlignment="1">
      <alignment horizontal="center"/>
    </xf>
    <xf numFmtId="176" fontId="4" fillId="6" borderId="6" xfId="83" applyNumberFormat="1" applyFont="1" applyFill="1" applyBorder="1" applyAlignment="1">
      <alignment horizontal="center"/>
    </xf>
    <xf numFmtId="49" fontId="0" fillId="6" borderId="59" xfId="83" quotePrefix="1" applyNumberFormat="1" applyFont="1" applyFill="1" applyBorder="1"/>
    <xf numFmtId="49" fontId="0" fillId="6" borderId="10" xfId="83" quotePrefix="1" applyNumberFormat="1" applyFont="1" applyFill="1" applyBorder="1"/>
    <xf numFmtId="164" fontId="0" fillId="6" borderId="0" xfId="13" applyNumberFormat="1" applyFont="1" applyFill="1" applyBorder="1"/>
    <xf numFmtId="164" fontId="1" fillId="6" borderId="53" xfId="13" applyNumberFormat="1" applyFont="1" applyFill="1" applyBorder="1"/>
    <xf numFmtId="164" fontId="4" fillId="6" borderId="0" xfId="13" applyNumberFormat="1" applyFont="1" applyFill="1"/>
    <xf numFmtId="194" fontId="0" fillId="6" borderId="0" xfId="13" applyNumberFormat="1" applyFont="1" applyFill="1"/>
    <xf numFmtId="0" fontId="0" fillId="6" borderId="53" xfId="0" quotePrefix="1" applyFont="1" applyFill="1" applyBorder="1"/>
    <xf numFmtId="205" fontId="4" fillId="0" borderId="0" xfId="0" applyNumberFormat="1" applyFont="1" applyFill="1"/>
    <xf numFmtId="49" fontId="1" fillId="0" borderId="59" xfId="83" applyNumberFormat="1" applyFont="1" applyBorder="1"/>
    <xf numFmtId="49" fontId="4" fillId="0" borderId="56" xfId="83" applyNumberFormat="1" applyFont="1" applyBorder="1"/>
    <xf numFmtId="164" fontId="1" fillId="6" borderId="61" xfId="13" applyFont="1" applyFill="1" applyBorder="1"/>
    <xf numFmtId="189" fontId="0" fillId="6" borderId="57" xfId="83" applyNumberFormat="1" applyFont="1" applyFill="1" applyBorder="1"/>
    <xf numFmtId="49" fontId="0" fillId="6" borderId="62" xfId="83" applyNumberFormat="1" applyFont="1" applyFill="1" applyBorder="1"/>
    <xf numFmtId="204" fontId="0" fillId="6" borderId="0" xfId="83" applyNumberFormat="1" applyFont="1" applyFill="1" applyBorder="1"/>
    <xf numFmtId="204" fontId="0" fillId="6" borderId="53" xfId="83" applyNumberFormat="1" applyFont="1" applyFill="1" applyBorder="1"/>
    <xf numFmtId="194" fontId="4" fillId="6" borderId="58" xfId="0" applyNumberFormat="1" applyFont="1" applyFill="1" applyBorder="1"/>
    <xf numFmtId="9" fontId="4" fillId="6" borderId="0" xfId="69" applyNumberFormat="1" applyFont="1" applyFill="1"/>
    <xf numFmtId="171" fontId="8" fillId="0" borderId="0" xfId="62" applyNumberFormat="1" applyFont="1" applyFill="1" applyBorder="1" applyProtection="1">
      <protection locked="0"/>
    </xf>
    <xf numFmtId="171" fontId="8" fillId="0" borderId="53" xfId="62" applyNumberFormat="1" applyFont="1" applyFill="1" applyBorder="1" applyProtection="1">
      <protection locked="0"/>
    </xf>
    <xf numFmtId="214" fontId="10" fillId="0" borderId="59" xfId="0" applyNumberFormat="1" applyFont="1" applyFill="1" applyBorder="1" applyProtection="1">
      <protection hidden="1"/>
    </xf>
    <xf numFmtId="171" fontId="8" fillId="6" borderId="0" xfId="62" applyNumberFormat="1" applyFont="1" applyFill="1" applyBorder="1" applyProtection="1">
      <protection locked="0"/>
    </xf>
    <xf numFmtId="171" fontId="8" fillId="6" borderId="53" xfId="62" applyNumberFormat="1" applyFont="1" applyFill="1" applyBorder="1" applyProtection="1">
      <protection locked="0"/>
    </xf>
    <xf numFmtId="171" fontId="8" fillId="6" borderId="55" xfId="62" applyNumberFormat="1" applyFont="1" applyFill="1" applyBorder="1" applyProtection="1">
      <protection locked="0"/>
    </xf>
    <xf numFmtId="43" fontId="1" fillId="6" borderId="53" xfId="83" applyFont="1" applyFill="1" applyBorder="1" applyProtection="1">
      <protection hidden="1"/>
    </xf>
    <xf numFmtId="43" fontId="0" fillId="6" borderId="58" xfId="83" applyFont="1" applyFill="1" applyBorder="1"/>
    <xf numFmtId="49" fontId="12" fillId="37" borderId="15" xfId="0" applyNumberFormat="1" applyFont="1" applyFill="1" applyBorder="1" applyAlignment="1" applyProtection="1">
      <alignment horizontal="left" vertical="center"/>
      <protection hidden="1"/>
    </xf>
    <xf numFmtId="49" fontId="12" fillId="37" borderId="59" xfId="0" applyNumberFormat="1" applyFont="1" applyFill="1" applyBorder="1" applyAlignment="1" applyProtection="1">
      <alignment horizontal="left" vertical="center"/>
      <protection hidden="1"/>
    </xf>
    <xf numFmtId="0" fontId="1" fillId="0" borderId="54" xfId="0" applyFont="1" applyFill="1" applyBorder="1" applyAlignment="1">
      <alignment vertical="center"/>
    </xf>
    <xf numFmtId="0" fontId="1" fillId="0" borderId="56" xfId="0" applyFont="1" applyFill="1" applyBorder="1" applyAlignment="1">
      <alignment vertical="center"/>
    </xf>
    <xf numFmtId="0" fontId="1" fillId="0" borderId="63" xfId="0" applyFont="1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63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174" fontId="1" fillId="35" borderId="1" xfId="83" applyNumberFormat="1" applyFont="1" applyFill="1" applyBorder="1" applyAlignment="1">
      <alignment horizontal="right" vertical="center"/>
    </xf>
    <xf numFmtId="49" fontId="0" fillId="0" borderId="0" xfId="83" quotePrefix="1" applyNumberFormat="1" applyFont="1" applyAlignment="1">
      <alignment horizontal="left"/>
    </xf>
    <xf numFmtId="43" fontId="0" fillId="0" borderId="0" xfId="83" quotePrefix="1" applyFont="1" applyAlignment="1">
      <alignment horizontal="left"/>
    </xf>
    <xf numFmtId="43" fontId="1" fillId="0" borderId="0" xfId="83" applyFont="1" applyAlignment="1">
      <alignment horizontal="right"/>
    </xf>
    <xf numFmtId="0" fontId="0" fillId="0" borderId="0" xfId="83" applyNumberFormat="1" applyFont="1" applyBorder="1"/>
    <xf numFmtId="49" fontId="0" fillId="0" borderId="53" xfId="83" quotePrefix="1" applyNumberFormat="1" applyFont="1" applyBorder="1" applyAlignment="1">
      <alignment horizontal="left"/>
    </xf>
    <xf numFmtId="43" fontId="0" fillId="0" borderId="53" xfId="83" quotePrefix="1" applyFont="1" applyBorder="1" applyAlignment="1">
      <alignment horizontal="left"/>
    </xf>
    <xf numFmtId="0" fontId="0" fillId="0" borderId="0" xfId="83" quotePrefix="1" applyNumberFormat="1" applyFont="1" applyBorder="1"/>
    <xf numFmtId="43" fontId="4" fillId="0" borderId="0" xfId="83" applyFont="1" applyAlignment="1">
      <alignment horizontal="left"/>
    </xf>
    <xf numFmtId="164" fontId="59" fillId="6" borderId="0" xfId="13" applyFont="1" applyFill="1" applyBorder="1" applyAlignment="1">
      <alignment horizontal="center"/>
    </xf>
    <xf numFmtId="164" fontId="58" fillId="6" borderId="0" xfId="13" applyFont="1" applyFill="1" applyBorder="1" applyAlignment="1">
      <alignment horizontal="center"/>
    </xf>
    <xf numFmtId="0" fontId="17" fillId="6" borderId="0" xfId="17" applyFont="1" applyFill="1" applyBorder="1" applyAlignment="1">
      <alignment horizontal="right"/>
    </xf>
    <xf numFmtId="49" fontId="58" fillId="6" borderId="0" xfId="13" applyNumberFormat="1" applyFont="1" applyFill="1" applyBorder="1" applyAlignment="1">
      <alignment horizontal="left"/>
    </xf>
    <xf numFmtId="164" fontId="4" fillId="6" borderId="0" xfId="83" applyNumberFormat="1" applyFont="1" applyFill="1" applyBorder="1"/>
    <xf numFmtId="173" fontId="1" fillId="6" borderId="53" xfId="83" applyNumberFormat="1" applyFont="1" applyFill="1" applyBorder="1"/>
    <xf numFmtId="173" fontId="1" fillId="6" borderId="0" xfId="83" applyNumberFormat="1" applyFont="1" applyFill="1"/>
    <xf numFmtId="49" fontId="1" fillId="0" borderId="0" xfId="83" applyNumberFormat="1" applyFont="1" applyAlignment="1">
      <alignment horizontal="left"/>
    </xf>
    <xf numFmtId="49" fontId="1" fillId="6" borderId="0" xfId="83" applyNumberFormat="1" applyFont="1" applyFill="1" applyAlignment="1">
      <alignment horizontal="left"/>
    </xf>
    <xf numFmtId="43" fontId="5" fillId="12" borderId="0" xfId="16" applyFont="1" applyFill="1" applyAlignment="1">
      <alignment horizontal="center"/>
    </xf>
    <xf numFmtId="4" fontId="5" fillId="12" borderId="0" xfId="0" applyNumberFormat="1" applyFont="1" applyFill="1" applyAlignment="1">
      <alignment horizontal="center"/>
    </xf>
    <xf numFmtId="0" fontId="4" fillId="0" borderId="15" xfId="1" applyNumberFormat="1" applyFont="1" applyBorder="1"/>
    <xf numFmtId="43" fontId="4" fillId="6" borderId="4" xfId="1" applyFont="1" applyFill="1" applyBorder="1"/>
    <xf numFmtId="176" fontId="4" fillId="6" borderId="8" xfId="1" applyNumberFormat="1" applyFont="1" applyFill="1" applyBorder="1"/>
    <xf numFmtId="43" fontId="4" fillId="6" borderId="8" xfId="1" applyFont="1" applyFill="1" applyBorder="1"/>
    <xf numFmtId="0" fontId="4" fillId="0" borderId="15" xfId="1" applyNumberFormat="1" applyFont="1" applyFill="1" applyBorder="1"/>
    <xf numFmtId="43" fontId="13" fillId="6" borderId="4" xfId="1" applyFont="1" applyFill="1" applyBorder="1"/>
    <xf numFmtId="176" fontId="4" fillId="6" borderId="4" xfId="1" applyNumberFormat="1" applyFont="1" applyFill="1" applyBorder="1" applyAlignment="1"/>
    <xf numFmtId="176" fontId="4" fillId="6" borderId="8" xfId="1" applyNumberFormat="1" applyFont="1" applyFill="1" applyBorder="1" applyAlignment="1"/>
    <xf numFmtId="0" fontId="0" fillId="0" borderId="7" xfId="1" applyNumberFormat="1" applyFont="1" applyFill="1" applyBorder="1"/>
    <xf numFmtId="0" fontId="4" fillId="0" borderId="54" xfId="1" applyNumberFormat="1" applyFont="1" applyFill="1" applyBorder="1"/>
    <xf numFmtId="0" fontId="1" fillId="0" borderId="7" xfId="1" applyNumberFormat="1" applyFont="1" applyFill="1" applyBorder="1"/>
    <xf numFmtId="0" fontId="1" fillId="0" borderId="54" xfId="1" applyNumberFormat="1" applyFont="1" applyFill="1" applyBorder="1"/>
    <xf numFmtId="0" fontId="4" fillId="0" borderId="0" xfId="1" applyNumberFormat="1" applyFont="1" applyFill="1" applyBorder="1"/>
    <xf numFmtId="0" fontId="1" fillId="6" borderId="53" xfId="1" applyNumberFormat="1" applyFont="1" applyFill="1" applyBorder="1"/>
    <xf numFmtId="0" fontId="1" fillId="0" borderId="0" xfId="1" applyNumberFormat="1" applyFont="1" applyFill="1" applyBorder="1"/>
    <xf numFmtId="0" fontId="4" fillId="6" borderId="55" xfId="1" applyNumberFormat="1" applyFont="1" applyFill="1" applyBorder="1"/>
    <xf numFmtId="0" fontId="0" fillId="0" borderId="56" xfId="1" applyNumberFormat="1" applyFont="1" applyFill="1" applyBorder="1"/>
    <xf numFmtId="0" fontId="0" fillId="0" borderId="54" xfId="1" applyNumberFormat="1" applyFont="1" applyFill="1" applyBorder="1"/>
    <xf numFmtId="43" fontId="4" fillId="6" borderId="6" xfId="1" applyFont="1" applyFill="1" applyBorder="1"/>
    <xf numFmtId="177" fontId="0" fillId="6" borderId="0" xfId="1" applyNumberFormat="1" applyFont="1" applyFill="1"/>
    <xf numFmtId="0" fontId="4" fillId="6" borderId="83" xfId="83" applyNumberFormat="1" applyFont="1" applyFill="1" applyBorder="1"/>
    <xf numFmtId="49" fontId="4" fillId="6" borderId="56" xfId="83" applyNumberFormat="1" applyFont="1" applyFill="1" applyBorder="1"/>
    <xf numFmtId="43" fontId="4" fillId="53" borderId="56" xfId="83" applyFont="1" applyFill="1" applyBorder="1" applyAlignment="1">
      <alignment horizontal="center" vertical="center" wrapText="1"/>
    </xf>
    <xf numFmtId="176" fontId="13" fillId="6" borderId="15" xfId="83" applyNumberFormat="1" applyFont="1" applyFill="1" applyBorder="1" applyAlignment="1">
      <alignment horizontal="center"/>
    </xf>
    <xf numFmtId="176" fontId="4" fillId="6" borderId="15" xfId="83" applyNumberFormat="1" applyFont="1" applyFill="1" applyBorder="1" applyAlignment="1">
      <alignment horizontal="center"/>
    </xf>
    <xf numFmtId="176" fontId="0" fillId="6" borderId="61" xfId="83" applyNumberFormat="1" applyFont="1" applyFill="1" applyBorder="1" applyAlignment="1">
      <alignment horizontal="center"/>
    </xf>
    <xf numFmtId="176" fontId="0" fillId="6" borderId="6" xfId="83" applyNumberFormat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0" fillId="31" borderId="58" xfId="0" applyFont="1" applyFill="1" applyBorder="1" applyAlignment="1" applyProtection="1">
      <alignment horizontal="left" vertical="top"/>
      <protection locked="0" hidden="1"/>
    </xf>
    <xf numFmtId="49" fontId="12" fillId="26" borderId="58" xfId="1" applyNumberFormat="1" applyFont="1" applyFill="1" applyBorder="1" applyAlignment="1">
      <alignment horizontal="left" vertical="center"/>
    </xf>
    <xf numFmtId="49" fontId="12" fillId="26" borderId="58" xfId="0" applyNumberFormat="1" applyFont="1" applyFill="1" applyBorder="1" applyAlignment="1" applyProtection="1">
      <alignment horizontal="center" vertical="center" wrapText="1"/>
      <protection hidden="1"/>
    </xf>
    <xf numFmtId="49" fontId="12" fillId="26" borderId="58" xfId="0" applyNumberFormat="1" applyFont="1" applyFill="1" applyBorder="1" applyAlignment="1" applyProtection="1">
      <alignment horizontal="left" vertical="center"/>
      <protection hidden="1"/>
    </xf>
    <xf numFmtId="49" fontId="12" fillId="26" borderId="58" xfId="0" applyNumberFormat="1" applyFont="1" applyFill="1" applyBorder="1" applyAlignment="1" applyProtection="1">
      <alignment horizontal="center" vertical="center"/>
      <protection hidden="1"/>
    </xf>
    <xf numFmtId="49" fontId="12" fillId="26" borderId="58" xfId="0" applyNumberFormat="1" applyFont="1" applyFill="1" applyBorder="1" applyAlignment="1">
      <alignment horizontal="center" vertical="center"/>
    </xf>
    <xf numFmtId="0" fontId="1" fillId="6" borderId="58" xfId="0" applyFont="1" applyFill="1" applyBorder="1" applyAlignment="1" applyProtection="1">
      <alignment horizontal="left" vertical="top"/>
      <protection locked="0" hidden="1"/>
    </xf>
    <xf numFmtId="0" fontId="12" fillId="26" borderId="54" xfId="1" applyNumberFormat="1" applyFont="1" applyFill="1" applyBorder="1" applyAlignment="1">
      <alignment horizontal="left" vertical="center"/>
    </xf>
    <xf numFmtId="0" fontId="12" fillId="26" borderId="55" xfId="1" applyNumberFormat="1" applyFont="1" applyFill="1" applyBorder="1" applyAlignment="1">
      <alignment horizontal="left" vertical="center"/>
    </xf>
    <xf numFmtId="0" fontId="12" fillId="26" borderId="56" xfId="1" applyNumberFormat="1" applyFont="1" applyFill="1" applyBorder="1" applyAlignment="1">
      <alignment horizontal="left" vertical="center"/>
    </xf>
    <xf numFmtId="0" fontId="12" fillId="26" borderId="58" xfId="0" applyFont="1" applyFill="1" applyBorder="1" applyAlignment="1" applyProtection="1">
      <alignment horizontal="left" vertical="center"/>
      <protection hidden="1"/>
    </xf>
    <xf numFmtId="0" fontId="12" fillId="26" borderId="58" xfId="0" applyFont="1" applyFill="1" applyBorder="1" applyAlignment="1" applyProtection="1">
      <alignment horizontal="center" vertical="center"/>
      <protection hidden="1"/>
    </xf>
    <xf numFmtId="0" fontId="1" fillId="31" borderId="58" xfId="0" applyFont="1" applyFill="1" applyBorder="1" applyAlignment="1" applyProtection="1">
      <alignment horizontal="left" vertical="top"/>
      <protection locked="0" hidden="1"/>
    </xf>
    <xf numFmtId="0" fontId="1" fillId="31" borderId="6" xfId="0" applyFont="1" applyFill="1" applyBorder="1" applyAlignment="1" applyProtection="1">
      <alignment horizontal="left" vertical="top"/>
      <protection locked="0" hidden="1"/>
    </xf>
    <xf numFmtId="0" fontId="12" fillId="26" borderId="54" xfId="1" applyNumberFormat="1" applyFont="1" applyFill="1" applyBorder="1" applyAlignment="1">
      <alignment vertical="center"/>
    </xf>
    <xf numFmtId="0" fontId="12" fillId="26" borderId="55" xfId="1" applyNumberFormat="1" applyFont="1" applyFill="1" applyBorder="1" applyAlignment="1">
      <alignment vertical="center"/>
    </xf>
    <xf numFmtId="0" fontId="12" fillId="26" borderId="56" xfId="1" applyNumberFormat="1" applyFont="1" applyFill="1" applyBorder="1" applyAlignment="1">
      <alignment vertical="center"/>
    </xf>
    <xf numFmtId="0" fontId="12" fillId="26" borderId="6" xfId="0" applyFont="1" applyFill="1" applyBorder="1" applyAlignment="1" applyProtection="1">
      <alignment horizontal="center" vertical="center" wrapText="1"/>
      <protection hidden="1"/>
    </xf>
    <xf numFmtId="0" fontId="12" fillId="26" borderId="61" xfId="0" applyFont="1" applyFill="1" applyBorder="1" applyAlignment="1" applyProtection="1">
      <alignment horizontal="center" vertical="center" wrapText="1"/>
      <protection hidden="1"/>
    </xf>
    <xf numFmtId="0" fontId="12" fillId="26" borderId="6" xfId="0" applyFont="1" applyFill="1" applyBorder="1" applyAlignment="1" applyProtection="1">
      <alignment horizontal="left" vertical="center"/>
      <protection hidden="1"/>
    </xf>
    <xf numFmtId="0" fontId="12" fillId="26" borderId="61" xfId="0" applyFont="1" applyFill="1" applyBorder="1" applyAlignment="1" applyProtection="1">
      <alignment horizontal="left" vertical="center"/>
      <protection hidden="1"/>
    </xf>
    <xf numFmtId="0" fontId="12" fillId="26" borderId="6" xfId="0" applyNumberFormat="1" applyFont="1" applyFill="1" applyBorder="1" applyAlignment="1" applyProtection="1">
      <alignment horizontal="center" vertical="center" wrapText="1"/>
      <protection hidden="1"/>
    </xf>
    <xf numFmtId="0" fontId="12" fillId="26" borderId="61" xfId="0" applyNumberFormat="1" applyFont="1" applyFill="1" applyBorder="1" applyAlignment="1" applyProtection="1">
      <alignment horizontal="center" vertical="center" wrapText="1"/>
      <protection hidden="1"/>
    </xf>
    <xf numFmtId="0" fontId="12" fillId="26" borderId="6" xfId="0" applyNumberFormat="1" applyFont="1" applyFill="1" applyBorder="1" applyAlignment="1" applyProtection="1">
      <alignment horizontal="left" vertical="center"/>
      <protection hidden="1"/>
    </xf>
    <xf numFmtId="0" fontId="12" fillId="26" borderId="61" xfId="0" applyNumberFormat="1" applyFont="1" applyFill="1" applyBorder="1" applyAlignment="1" applyProtection="1">
      <alignment horizontal="left" vertical="center"/>
      <protection hidden="1"/>
    </xf>
    <xf numFmtId="0" fontId="12" fillId="37" borderId="54" xfId="0" applyFont="1" applyFill="1" applyBorder="1" applyAlignment="1" applyProtection="1">
      <alignment horizontal="center" vertical="center"/>
      <protection hidden="1"/>
    </xf>
    <xf numFmtId="0" fontId="12" fillId="37" borderId="55" xfId="0" applyFont="1" applyFill="1" applyBorder="1" applyAlignment="1" applyProtection="1">
      <alignment horizontal="center" vertical="center"/>
      <protection hidden="1"/>
    </xf>
    <xf numFmtId="0" fontId="12" fillId="37" borderId="56" xfId="0" applyFont="1" applyFill="1" applyBorder="1" applyAlignment="1" applyProtection="1">
      <alignment horizontal="center" vertical="center"/>
      <protection hidden="1"/>
    </xf>
    <xf numFmtId="0" fontId="12" fillId="37" borderId="58" xfId="1" applyNumberFormat="1" applyFont="1" applyFill="1" applyBorder="1" applyAlignment="1">
      <alignment horizontal="left" vertical="center"/>
    </xf>
    <xf numFmtId="0" fontId="8" fillId="0" borderId="12" xfId="17" applyNumberFormat="1" applyFont="1" applyFill="1" applyBorder="1" applyAlignment="1">
      <alignment horizontal="center" vertical="center"/>
    </xf>
    <xf numFmtId="0" fontId="8" fillId="0" borderId="8" xfId="17" applyNumberFormat="1" applyFont="1" applyFill="1" applyBorder="1" applyAlignment="1">
      <alignment horizontal="center" vertical="center"/>
    </xf>
    <xf numFmtId="0" fontId="8" fillId="0" borderId="61" xfId="17" applyNumberFormat="1" applyFont="1" applyFill="1" applyBorder="1" applyAlignment="1">
      <alignment horizontal="center" vertical="center"/>
    </xf>
    <xf numFmtId="0" fontId="17" fillId="0" borderId="25" xfId="17" applyFont="1" applyBorder="1" applyAlignment="1">
      <alignment horizontal="left" vertical="center"/>
    </xf>
    <xf numFmtId="0" fontId="17" fillId="0" borderId="23" xfId="17" applyFont="1" applyBorder="1" applyAlignment="1">
      <alignment horizontal="left" vertical="center"/>
    </xf>
    <xf numFmtId="0" fontId="18" fillId="0" borderId="60" xfId="17" applyFont="1" applyBorder="1" applyAlignment="1">
      <alignment horizontal="left" vertical="center"/>
    </xf>
    <xf numFmtId="0" fontId="18" fillId="0" borderId="59" xfId="17" applyFont="1" applyBorder="1" applyAlignment="1">
      <alignment horizontal="left" vertical="center"/>
    </xf>
    <xf numFmtId="0" fontId="12" fillId="37" borderId="6" xfId="0" applyNumberFormat="1" applyFont="1" applyFill="1" applyBorder="1" applyAlignment="1" applyProtection="1">
      <alignment horizontal="center" vertical="center"/>
      <protection hidden="1"/>
    </xf>
    <xf numFmtId="0" fontId="12" fillId="37" borderId="61" xfId="0" applyNumberFormat="1" applyFont="1" applyFill="1" applyBorder="1" applyAlignment="1" applyProtection="1">
      <alignment horizontal="center" vertical="center"/>
      <protection hidden="1"/>
    </xf>
    <xf numFmtId="0" fontId="12" fillId="37" borderId="6" xfId="0" applyFont="1" applyFill="1" applyBorder="1" applyAlignment="1" applyProtection="1">
      <alignment horizontal="left" vertical="center"/>
      <protection hidden="1"/>
    </xf>
    <xf numFmtId="0" fontId="12" fillId="37" borderId="61" xfId="0" applyFont="1" applyFill="1" applyBorder="1" applyAlignment="1" applyProtection="1">
      <alignment horizontal="left" vertical="center"/>
      <protection hidden="1"/>
    </xf>
    <xf numFmtId="0" fontId="12" fillId="37" borderId="58" xfId="0" applyFont="1" applyFill="1" applyBorder="1" applyAlignment="1" applyProtection="1">
      <alignment horizontal="center" vertical="center" wrapText="1"/>
      <protection hidden="1"/>
    </xf>
    <xf numFmtId="0" fontId="17" fillId="0" borderId="2" xfId="17" applyFont="1" applyBorder="1" applyAlignment="1">
      <alignment horizontal="left" vertical="center"/>
    </xf>
    <xf numFmtId="0" fontId="18" fillId="0" borderId="17" xfId="17" applyFont="1" applyBorder="1" applyAlignment="1">
      <alignment horizontal="left" vertical="center"/>
    </xf>
    <xf numFmtId="0" fontId="18" fillId="0" borderId="22" xfId="17" applyFont="1" applyBorder="1" applyAlignment="1">
      <alignment horizontal="left" vertical="center"/>
    </xf>
    <xf numFmtId="0" fontId="18" fillId="0" borderId="18" xfId="17" applyFont="1" applyBorder="1" applyAlignment="1">
      <alignment horizontal="left" vertical="center"/>
    </xf>
    <xf numFmtId="0" fontId="17" fillId="0" borderId="63" xfId="17" applyFont="1" applyBorder="1" applyAlignment="1">
      <alignment horizontal="left" vertical="center"/>
    </xf>
    <xf numFmtId="0" fontId="17" fillId="0" borderId="12" xfId="17" applyNumberFormat="1" applyFont="1" applyBorder="1" applyAlignment="1">
      <alignment horizontal="center" vertical="center"/>
    </xf>
    <xf numFmtId="0" fontId="17" fillId="0" borderId="8" xfId="17" applyNumberFormat="1" applyFont="1" applyBorder="1" applyAlignment="1">
      <alignment horizontal="center" vertical="center"/>
    </xf>
    <xf numFmtId="0" fontId="17" fillId="0" borderId="61" xfId="17" applyNumberFormat="1" applyFont="1" applyBorder="1" applyAlignment="1">
      <alignment horizontal="center" vertical="center"/>
    </xf>
    <xf numFmtId="0" fontId="17" fillId="0" borderId="12" xfId="17" applyNumberFormat="1" applyFont="1" applyBorder="1" applyAlignment="1">
      <alignment vertical="center"/>
    </xf>
    <xf numFmtId="0" fontId="17" fillId="0" borderId="8" xfId="17" applyNumberFormat="1" applyFont="1" applyBorder="1" applyAlignment="1">
      <alignment vertical="center"/>
    </xf>
    <xf numFmtId="0" fontId="17" fillId="0" borderId="61" xfId="17" applyNumberFormat="1" applyFont="1" applyBorder="1" applyAlignment="1">
      <alignment vertical="center"/>
    </xf>
    <xf numFmtId="0" fontId="12" fillId="37" borderId="54" xfId="1" applyNumberFormat="1" applyFont="1" applyFill="1" applyBorder="1" applyAlignment="1">
      <alignment horizontal="left" vertical="center"/>
    </xf>
    <xf numFmtId="0" fontId="12" fillId="37" borderId="55" xfId="1" applyNumberFormat="1" applyFont="1" applyFill="1" applyBorder="1" applyAlignment="1">
      <alignment horizontal="left" vertical="center"/>
    </xf>
    <xf numFmtId="0" fontId="12" fillId="37" borderId="56" xfId="1" applyNumberFormat="1" applyFont="1" applyFill="1" applyBorder="1" applyAlignment="1">
      <alignment horizontal="left" vertical="center"/>
    </xf>
    <xf numFmtId="0" fontId="12" fillId="37" borderId="8" xfId="0" applyNumberFormat="1" applyFont="1" applyFill="1" applyBorder="1" applyAlignment="1" applyProtection="1">
      <alignment horizontal="center" vertical="center"/>
      <protection hidden="1"/>
    </xf>
    <xf numFmtId="0" fontId="12" fillId="37" borderId="8" xfId="0" applyFont="1" applyFill="1" applyBorder="1" applyAlignment="1" applyProtection="1">
      <alignment horizontal="left" vertical="center"/>
      <protection hidden="1"/>
    </xf>
    <xf numFmtId="0" fontId="12" fillId="37" borderId="61" xfId="0" applyFont="1" applyFill="1" applyBorder="1" applyAlignment="1" applyProtection="1">
      <alignment horizontal="center" vertical="center" wrapText="1"/>
      <protection hidden="1"/>
    </xf>
    <xf numFmtId="49" fontId="12" fillId="37" borderId="54" xfId="1" applyNumberFormat="1" applyFont="1" applyFill="1" applyBorder="1" applyAlignment="1">
      <alignment horizontal="left" vertical="center"/>
    </xf>
    <xf numFmtId="49" fontId="12" fillId="37" borderId="55" xfId="1" applyNumberFormat="1" applyFont="1" applyFill="1" applyBorder="1" applyAlignment="1">
      <alignment horizontal="left" vertical="center"/>
    </xf>
    <xf numFmtId="49" fontId="12" fillId="37" borderId="56" xfId="1" applyNumberFormat="1" applyFont="1" applyFill="1" applyBorder="1" applyAlignment="1">
      <alignment horizontal="left" vertical="center"/>
    </xf>
    <xf numFmtId="0" fontId="12" fillId="37" borderId="58" xfId="0" applyFont="1" applyFill="1" applyBorder="1" applyAlignment="1" applyProtection="1">
      <alignment horizontal="center" vertical="center"/>
      <protection hidden="1"/>
    </xf>
    <xf numFmtId="0" fontId="8" fillId="0" borderId="12" xfId="17" applyFont="1" applyFill="1" applyBorder="1" applyAlignment="1">
      <alignment horizontal="center" vertical="center"/>
    </xf>
    <xf numFmtId="0" fontId="8" fillId="0" borderId="8" xfId="17" applyFont="1" applyFill="1" applyBorder="1" applyAlignment="1">
      <alignment horizontal="center" vertical="center"/>
    </xf>
    <xf numFmtId="0" fontId="8" fillId="0" borderId="61" xfId="17" applyFont="1" applyFill="1" applyBorder="1" applyAlignment="1">
      <alignment horizontal="center" vertical="center"/>
    </xf>
    <xf numFmtId="0" fontId="17" fillId="0" borderId="64" xfId="17" applyFont="1" applyBorder="1" applyAlignment="1">
      <alignment horizontal="left" vertical="center"/>
    </xf>
    <xf numFmtId="0" fontId="17" fillId="0" borderId="62" xfId="17" applyFont="1" applyBorder="1" applyAlignment="1">
      <alignment horizontal="left" vertical="center"/>
    </xf>
    <xf numFmtId="0" fontId="12" fillId="37" borderId="6" xfId="0" applyFont="1" applyFill="1" applyBorder="1" applyAlignment="1" applyProtection="1">
      <alignment horizontal="center" vertical="center"/>
      <protection hidden="1"/>
    </xf>
    <xf numFmtId="0" fontId="12" fillId="37" borderId="61" xfId="0" applyFont="1" applyFill="1" applyBorder="1" applyAlignment="1" applyProtection="1">
      <alignment horizontal="center" vertical="center"/>
      <protection hidden="1"/>
    </xf>
    <xf numFmtId="164" fontId="0" fillId="0" borderId="0" xfId="2" applyFont="1" applyAlignment="1">
      <alignment horizontal="center"/>
    </xf>
    <xf numFmtId="49" fontId="12" fillId="26" borderId="54" xfId="1" applyNumberFormat="1" applyFont="1" applyFill="1" applyBorder="1" applyAlignment="1">
      <alignment vertical="center"/>
    </xf>
    <xf numFmtId="49" fontId="12" fillId="26" borderId="55" xfId="1" applyNumberFormat="1" applyFont="1" applyFill="1" applyBorder="1" applyAlignment="1">
      <alignment vertical="center"/>
    </xf>
    <xf numFmtId="49" fontId="12" fillId="26" borderId="56" xfId="1" applyNumberFormat="1" applyFont="1" applyFill="1" applyBorder="1" applyAlignment="1">
      <alignment vertical="center"/>
    </xf>
    <xf numFmtId="49" fontId="12" fillId="26" borderId="6" xfId="0" applyNumberFormat="1" applyFont="1" applyFill="1" applyBorder="1" applyAlignment="1" applyProtection="1">
      <alignment horizontal="center" vertical="center" wrapText="1"/>
      <protection hidden="1"/>
    </xf>
    <xf numFmtId="49" fontId="12" fillId="26" borderId="61" xfId="0" applyNumberFormat="1" applyFont="1" applyFill="1" applyBorder="1" applyAlignment="1" applyProtection="1">
      <alignment horizontal="center" vertical="center" wrapText="1"/>
      <protection hidden="1"/>
    </xf>
    <xf numFmtId="49" fontId="12" fillId="26" borderId="6" xfId="0" applyNumberFormat="1" applyFont="1" applyFill="1" applyBorder="1" applyAlignment="1" applyProtection="1">
      <alignment horizontal="left" vertical="center"/>
      <protection hidden="1"/>
    </xf>
    <xf numFmtId="49" fontId="12" fillId="26" borderId="61" xfId="0" applyNumberFormat="1" applyFont="1" applyFill="1" applyBorder="1" applyAlignment="1" applyProtection="1">
      <alignment horizontal="left" vertical="center"/>
      <protection hidden="1"/>
    </xf>
    <xf numFmtId="49" fontId="12" fillId="26" borderId="61" xfId="0" applyNumberFormat="1" applyFont="1" applyFill="1" applyBorder="1" applyAlignment="1" applyProtection="1">
      <alignment horizontal="center" vertical="center"/>
      <protection hidden="1"/>
    </xf>
    <xf numFmtId="49" fontId="12" fillId="26" borderId="54" xfId="0" applyNumberFormat="1" applyFont="1" applyFill="1" applyBorder="1" applyAlignment="1" applyProtection="1">
      <alignment horizontal="center" vertical="center" wrapText="1"/>
      <protection hidden="1"/>
    </xf>
    <xf numFmtId="49" fontId="12" fillId="26" borderId="56" xfId="0" applyNumberFormat="1" applyFont="1" applyFill="1" applyBorder="1" applyAlignment="1" applyProtection="1">
      <alignment horizontal="center" vertical="center"/>
      <protection hidden="1"/>
    </xf>
    <xf numFmtId="49" fontId="12" fillId="26" borderId="6" xfId="0" applyNumberFormat="1" applyFont="1" applyFill="1" applyBorder="1" applyAlignment="1" applyProtection="1">
      <alignment horizontal="center" vertical="center"/>
      <protection hidden="1"/>
    </xf>
    <xf numFmtId="0" fontId="17" fillId="0" borderId="60" xfId="17" applyFont="1" applyBorder="1" applyAlignment="1">
      <alignment horizontal="left" vertical="center"/>
    </xf>
    <xf numFmtId="0" fontId="17" fillId="0" borderId="59" xfId="17" applyFont="1" applyBorder="1" applyAlignment="1">
      <alignment horizontal="left" vertical="center"/>
    </xf>
    <xf numFmtId="0" fontId="18" fillId="0" borderId="54" xfId="17" applyFont="1" applyBorder="1" applyAlignment="1">
      <alignment horizontal="left" vertical="center"/>
    </xf>
    <xf numFmtId="0" fontId="18" fillId="0" borderId="56" xfId="17" applyFont="1" applyBorder="1" applyAlignment="1">
      <alignment horizontal="left" vertical="center"/>
    </xf>
    <xf numFmtId="49" fontId="12" fillId="37" borderId="6" xfId="0" applyNumberFormat="1" applyFont="1" applyFill="1" applyBorder="1" applyAlignment="1" applyProtection="1">
      <alignment horizontal="center" vertical="center"/>
      <protection hidden="1"/>
    </xf>
    <xf numFmtId="49" fontId="12" fillId="37" borderId="61" xfId="0" applyNumberFormat="1" applyFont="1" applyFill="1" applyBorder="1" applyAlignment="1" applyProtection="1">
      <alignment horizontal="center" vertical="center"/>
      <protection hidden="1"/>
    </xf>
    <xf numFmtId="49" fontId="12" fillId="37" borderId="6" xfId="0" applyNumberFormat="1" applyFont="1" applyFill="1" applyBorder="1" applyAlignment="1" applyProtection="1">
      <alignment horizontal="left" vertical="center"/>
      <protection hidden="1"/>
    </xf>
    <xf numFmtId="49" fontId="12" fillId="37" borderId="61" xfId="0" applyNumberFormat="1" applyFont="1" applyFill="1" applyBorder="1" applyAlignment="1" applyProtection="1">
      <alignment horizontal="left" vertical="center"/>
      <protection hidden="1"/>
    </xf>
    <xf numFmtId="49" fontId="12" fillId="37" borderId="58" xfId="0" applyNumberFormat="1" applyFont="1" applyFill="1" applyBorder="1" applyAlignment="1" applyProtection="1">
      <alignment horizontal="center" vertical="center" wrapText="1"/>
      <protection hidden="1"/>
    </xf>
    <xf numFmtId="49" fontId="12" fillId="37" borderId="54" xfId="0" applyNumberFormat="1" applyFont="1" applyFill="1" applyBorder="1" applyAlignment="1" applyProtection="1">
      <alignment horizontal="center" vertical="center"/>
      <protection hidden="1"/>
    </xf>
    <xf numFmtId="49" fontId="12" fillId="37" borderId="55" xfId="0" applyNumberFormat="1" applyFont="1" applyFill="1" applyBorder="1" applyAlignment="1" applyProtection="1">
      <alignment horizontal="center" vertical="center"/>
      <protection hidden="1"/>
    </xf>
    <xf numFmtId="49" fontId="12" fillId="37" borderId="56" xfId="0" applyNumberFormat="1" applyFont="1" applyFill="1" applyBorder="1" applyAlignment="1" applyProtection="1">
      <alignment horizontal="center" vertical="center"/>
      <protection hidden="1"/>
    </xf>
    <xf numFmtId="49" fontId="12" fillId="37" borderId="58" xfId="1" applyNumberFormat="1" applyFont="1" applyFill="1" applyBorder="1" applyAlignment="1">
      <alignment horizontal="left" vertical="center"/>
    </xf>
    <xf numFmtId="49" fontId="12" fillId="37" borderId="8" xfId="0" applyNumberFormat="1" applyFont="1" applyFill="1" applyBorder="1" applyAlignment="1" applyProtection="1">
      <alignment horizontal="left" vertical="center"/>
      <protection hidden="1"/>
    </xf>
    <xf numFmtId="49" fontId="12" fillId="37" borderId="6" xfId="0" applyNumberFormat="1" applyFont="1" applyFill="1" applyBorder="1" applyAlignment="1" applyProtection="1">
      <alignment horizontal="center" vertical="center" wrapText="1"/>
      <protection hidden="1"/>
    </xf>
    <xf numFmtId="49" fontId="12" fillId="37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8" xfId="17" applyFont="1" applyBorder="1" applyAlignment="1">
      <alignment horizontal="center" vertical="center"/>
    </xf>
    <xf numFmtId="0" fontId="17" fillId="0" borderId="61" xfId="17" applyFont="1" applyBorder="1" applyAlignment="1">
      <alignment horizontal="center" vertical="center"/>
    </xf>
    <xf numFmtId="0" fontId="12" fillId="33" borderId="54" xfId="0" applyNumberFormat="1" applyFont="1" applyFill="1" applyBorder="1" applyAlignment="1">
      <alignment horizontal="left" vertical="center"/>
    </xf>
    <xf numFmtId="0" fontId="12" fillId="33" borderId="56" xfId="0" applyNumberFormat="1" applyFont="1" applyFill="1" applyBorder="1" applyAlignment="1">
      <alignment horizontal="left" vertical="center"/>
    </xf>
    <xf numFmtId="0" fontId="12" fillId="30" borderId="54" xfId="1" applyNumberFormat="1" applyFont="1" applyFill="1" applyBorder="1" applyAlignment="1">
      <alignment horizontal="left" vertical="center"/>
    </xf>
    <xf numFmtId="0" fontId="12" fillId="30" borderId="56" xfId="1" applyNumberFormat="1" applyFont="1" applyFill="1" applyBorder="1" applyAlignment="1">
      <alignment horizontal="left" vertical="center"/>
    </xf>
    <xf numFmtId="0" fontId="12" fillId="46" borderId="54" xfId="1" applyNumberFormat="1" applyFont="1" applyFill="1" applyBorder="1" applyAlignment="1">
      <alignment horizontal="left" vertical="center"/>
    </xf>
    <xf numFmtId="0" fontId="12" fillId="46" borderId="56" xfId="1" applyNumberFormat="1" applyFont="1" applyFill="1" applyBorder="1" applyAlignment="1">
      <alignment horizontal="left" vertical="center"/>
    </xf>
    <xf numFmtId="43" fontId="13" fillId="22" borderId="58" xfId="1" applyFont="1" applyFill="1" applyBorder="1" applyAlignment="1">
      <alignment horizontal="center" vertical="center"/>
    </xf>
    <xf numFmtId="176" fontId="4" fillId="6" borderId="54" xfId="1" applyNumberFormat="1" applyFont="1" applyFill="1" applyBorder="1" applyAlignment="1">
      <alignment horizontal="right" indent="16"/>
    </xf>
    <xf numFmtId="176" fontId="4" fillId="6" borderId="55" xfId="1" applyNumberFormat="1" applyFont="1" applyFill="1" applyBorder="1" applyAlignment="1">
      <alignment horizontal="right" indent="16"/>
    </xf>
    <xf numFmtId="176" fontId="4" fillId="6" borderId="56" xfId="1" applyNumberFormat="1" applyFont="1" applyFill="1" applyBorder="1" applyAlignment="1">
      <alignment horizontal="right" indent="16"/>
    </xf>
    <xf numFmtId="43" fontId="13" fillId="21" borderId="7" xfId="1" applyFont="1" applyFill="1" applyBorder="1" applyAlignment="1">
      <alignment horizontal="center" vertical="center"/>
    </xf>
    <xf numFmtId="43" fontId="13" fillId="21" borderId="3" xfId="1" applyFont="1" applyFill="1" applyBorder="1" applyAlignment="1">
      <alignment horizontal="center" vertical="center"/>
    </xf>
    <xf numFmtId="43" fontId="13" fillId="21" borderId="15" xfId="1" applyFont="1" applyFill="1" applyBorder="1" applyAlignment="1">
      <alignment horizontal="center" vertical="center"/>
    </xf>
    <xf numFmtId="176" fontId="0" fillId="6" borderId="4" xfId="1" applyNumberFormat="1" applyFont="1" applyFill="1" applyBorder="1" applyAlignment="1">
      <alignment horizontal="right" indent="6"/>
    </xf>
    <xf numFmtId="176" fontId="0" fillId="6" borderId="0" xfId="1" applyNumberFormat="1" applyFont="1" applyFill="1" applyBorder="1" applyAlignment="1">
      <alignment horizontal="right" indent="6"/>
    </xf>
    <xf numFmtId="176" fontId="0" fillId="6" borderId="10" xfId="1" applyNumberFormat="1" applyFont="1" applyFill="1" applyBorder="1" applyAlignment="1">
      <alignment horizontal="right" indent="6"/>
    </xf>
    <xf numFmtId="176" fontId="0" fillId="6" borderId="60" xfId="1" applyNumberFormat="1" applyFont="1" applyFill="1" applyBorder="1" applyAlignment="1">
      <alignment horizontal="right" indent="6"/>
    </xf>
    <xf numFmtId="176" fontId="0" fillId="6" borderId="53" xfId="1" applyNumberFormat="1" applyFont="1" applyFill="1" applyBorder="1" applyAlignment="1">
      <alignment horizontal="right" indent="6"/>
    </xf>
    <xf numFmtId="176" fontId="0" fillId="6" borderId="59" xfId="1" applyNumberFormat="1" applyFont="1" applyFill="1" applyBorder="1" applyAlignment="1">
      <alignment horizontal="right" indent="6"/>
    </xf>
    <xf numFmtId="176" fontId="4" fillId="6" borderId="4" xfId="1" applyNumberFormat="1" applyFont="1" applyFill="1" applyBorder="1" applyAlignment="1">
      <alignment horizontal="right" indent="6"/>
    </xf>
    <xf numFmtId="176" fontId="4" fillId="6" borderId="0" xfId="1" applyNumberFormat="1" applyFont="1" applyFill="1" applyBorder="1" applyAlignment="1">
      <alignment horizontal="right" indent="6"/>
    </xf>
    <xf numFmtId="176" fontId="4" fillId="6" borderId="10" xfId="1" applyNumberFormat="1" applyFont="1" applyFill="1" applyBorder="1" applyAlignment="1">
      <alignment horizontal="right" indent="6"/>
    </xf>
    <xf numFmtId="176" fontId="0" fillId="6" borderId="4" xfId="1" applyNumberFormat="1" applyFont="1" applyFill="1" applyBorder="1" applyAlignment="1">
      <alignment horizontal="right" indent="16"/>
    </xf>
    <xf numFmtId="176" fontId="0" fillId="6" borderId="0" xfId="1" applyNumberFormat="1" applyFont="1" applyFill="1" applyBorder="1" applyAlignment="1">
      <alignment horizontal="right" indent="16"/>
    </xf>
    <xf numFmtId="176" fontId="0" fillId="6" borderId="10" xfId="1" applyNumberFormat="1" applyFont="1" applyFill="1" applyBorder="1" applyAlignment="1">
      <alignment horizontal="right" indent="16"/>
    </xf>
    <xf numFmtId="49" fontId="31" fillId="37" borderId="58" xfId="1" applyNumberFormat="1" applyFont="1" applyFill="1" applyBorder="1" applyAlignment="1">
      <alignment horizontal="left" vertical="center"/>
    </xf>
    <xf numFmtId="49" fontId="31" fillId="37" borderId="58" xfId="0" applyNumberFormat="1" applyFont="1" applyFill="1" applyBorder="1" applyAlignment="1" applyProtection="1">
      <alignment horizontal="center" vertical="center"/>
      <protection hidden="1"/>
    </xf>
    <xf numFmtId="49" fontId="31" fillId="37" borderId="58" xfId="0" applyNumberFormat="1" applyFont="1" applyFill="1" applyBorder="1" applyAlignment="1" applyProtection="1">
      <alignment horizontal="left" vertical="center"/>
      <protection hidden="1"/>
    </xf>
    <xf numFmtId="49" fontId="31" fillId="37" borderId="58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5" xfId="17" applyFont="1" applyBorder="1" applyAlignment="1">
      <alignment horizontal="left" vertical="center"/>
    </xf>
    <xf numFmtId="0" fontId="11" fillId="0" borderId="2" xfId="17" applyFont="1" applyBorder="1" applyAlignment="1">
      <alignment horizontal="left" vertical="center"/>
    </xf>
    <xf numFmtId="0" fontId="11" fillId="0" borderId="23" xfId="17" applyFont="1" applyBorder="1" applyAlignment="1">
      <alignment horizontal="left" vertical="center"/>
    </xf>
    <xf numFmtId="0" fontId="11" fillId="0" borderId="12" xfId="17" applyFont="1" applyBorder="1" applyAlignment="1">
      <alignment horizontal="center" vertical="center"/>
    </xf>
    <xf numFmtId="0" fontId="11" fillId="0" borderId="8" xfId="17" applyFont="1" applyBorder="1" applyAlignment="1">
      <alignment horizontal="center" vertical="center"/>
    </xf>
    <xf numFmtId="0" fontId="11" fillId="0" borderId="61" xfId="17" applyFont="1" applyBorder="1" applyAlignment="1">
      <alignment horizontal="center" vertical="center"/>
    </xf>
    <xf numFmtId="49" fontId="31" fillId="37" borderId="54" xfId="0" applyNumberFormat="1" applyFont="1" applyFill="1" applyBorder="1" applyAlignment="1" applyProtection="1">
      <alignment horizontal="center" vertical="center"/>
      <protection hidden="1"/>
    </xf>
    <xf numFmtId="49" fontId="31" fillId="37" borderId="55" xfId="0" applyNumberFormat="1" applyFont="1" applyFill="1" applyBorder="1" applyAlignment="1" applyProtection="1">
      <alignment horizontal="center" vertical="center"/>
      <protection hidden="1"/>
    </xf>
    <xf numFmtId="49" fontId="31" fillId="37" borderId="56" xfId="0" applyNumberFormat="1" applyFont="1" applyFill="1" applyBorder="1" applyAlignment="1" applyProtection="1">
      <alignment horizontal="center" vertical="center"/>
      <protection hidden="1"/>
    </xf>
    <xf numFmtId="49" fontId="31" fillId="37" borderId="54" xfId="1" applyNumberFormat="1" applyFont="1" applyFill="1" applyBorder="1" applyAlignment="1">
      <alignment horizontal="left" vertical="center"/>
    </xf>
    <xf numFmtId="49" fontId="31" fillId="37" borderId="55" xfId="1" applyNumberFormat="1" applyFont="1" applyFill="1" applyBorder="1" applyAlignment="1">
      <alignment horizontal="left" vertical="center"/>
    </xf>
    <xf numFmtId="49" fontId="31" fillId="37" borderId="56" xfId="1" applyNumberFormat="1" applyFont="1" applyFill="1" applyBorder="1" applyAlignment="1">
      <alignment horizontal="left" vertical="center"/>
    </xf>
    <xf numFmtId="0" fontId="28" fillId="0" borderId="17" xfId="17" applyFont="1" applyBorder="1" applyAlignment="1">
      <alignment horizontal="left" vertical="center"/>
    </xf>
    <xf numFmtId="0" fontId="28" fillId="0" borderId="22" xfId="17" applyFont="1" applyBorder="1" applyAlignment="1">
      <alignment horizontal="left" vertical="center"/>
    </xf>
    <xf numFmtId="0" fontId="28" fillId="0" borderId="18" xfId="17" applyFont="1" applyBorder="1" applyAlignment="1">
      <alignment horizontal="left" vertical="center"/>
    </xf>
    <xf numFmtId="49" fontId="31" fillId="37" borderId="54" xfId="1" applyNumberFormat="1" applyFont="1" applyFill="1" applyBorder="1" applyAlignment="1">
      <alignment vertical="center"/>
    </xf>
    <xf numFmtId="49" fontId="31" fillId="37" borderId="55" xfId="1" applyNumberFormat="1" applyFont="1" applyFill="1" applyBorder="1" applyAlignment="1">
      <alignment vertical="center"/>
    </xf>
    <xf numFmtId="49" fontId="31" fillId="37" borderId="56" xfId="1" applyNumberFormat="1" applyFont="1" applyFill="1" applyBorder="1" applyAlignment="1">
      <alignment vertical="center"/>
    </xf>
    <xf numFmtId="185" fontId="0" fillId="0" borderId="0" xfId="0" applyNumberFormat="1" applyAlignment="1">
      <alignment horizontal="right"/>
    </xf>
    <xf numFmtId="0" fontId="12" fillId="33" borderId="58" xfId="0" applyNumberFormat="1" applyFont="1" applyFill="1" applyBorder="1" applyAlignment="1">
      <alignment horizontal="left" vertical="center"/>
    </xf>
    <xf numFmtId="0" fontId="12" fillId="30" borderId="58" xfId="1" applyNumberFormat="1" applyFont="1" applyFill="1" applyBorder="1" applyAlignment="1">
      <alignment horizontal="left" vertical="center"/>
    </xf>
    <xf numFmtId="0" fontId="12" fillId="46" borderId="58" xfId="1" applyNumberFormat="1" applyFont="1" applyFill="1" applyBorder="1" applyAlignment="1">
      <alignment horizontal="left" vertical="center"/>
    </xf>
    <xf numFmtId="176" fontId="0" fillId="0" borderId="0" xfId="1" applyNumberFormat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 vertical="center"/>
    </xf>
    <xf numFmtId="176" fontId="1" fillId="6" borderId="4" xfId="1" applyNumberFormat="1" applyFont="1" applyFill="1" applyBorder="1" applyAlignment="1">
      <alignment horizontal="center"/>
    </xf>
    <xf numFmtId="176" fontId="1" fillId="6" borderId="0" xfId="1" applyNumberFormat="1" applyFont="1" applyFill="1" applyBorder="1" applyAlignment="1">
      <alignment horizontal="center"/>
    </xf>
    <xf numFmtId="176" fontId="1" fillId="6" borderId="10" xfId="1" applyNumberFormat="1" applyFont="1" applyFill="1" applyBorder="1" applyAlignment="1">
      <alignment horizontal="center"/>
    </xf>
    <xf numFmtId="176" fontId="4" fillId="6" borderId="54" xfId="1" applyNumberFormat="1" applyFont="1" applyFill="1" applyBorder="1" applyAlignment="1">
      <alignment horizontal="center"/>
    </xf>
    <xf numFmtId="176" fontId="4" fillId="6" borderId="55" xfId="1" applyNumberFormat="1" applyFont="1" applyFill="1" applyBorder="1" applyAlignment="1">
      <alignment horizontal="center"/>
    </xf>
    <xf numFmtId="176" fontId="4" fillId="6" borderId="56" xfId="1" applyNumberFormat="1" applyFont="1" applyFill="1" applyBorder="1" applyAlignment="1">
      <alignment horizontal="center"/>
    </xf>
    <xf numFmtId="176" fontId="8" fillId="6" borderId="4" xfId="1" applyNumberFormat="1" applyFont="1" applyFill="1" applyBorder="1" applyAlignment="1">
      <alignment horizontal="center"/>
    </xf>
    <xf numFmtId="176" fontId="8" fillId="6" borderId="10" xfId="1" applyNumberFormat="1" applyFont="1" applyFill="1" applyBorder="1" applyAlignment="1">
      <alignment horizontal="center"/>
    </xf>
    <xf numFmtId="176" fontId="0" fillId="6" borderId="4" xfId="1" applyNumberFormat="1" applyFont="1" applyFill="1" applyBorder="1" applyAlignment="1">
      <alignment horizontal="center"/>
    </xf>
    <xf numFmtId="176" fontId="0" fillId="6" borderId="10" xfId="1" applyNumberFormat="1" applyFont="1" applyFill="1" applyBorder="1" applyAlignment="1">
      <alignment horizontal="center"/>
    </xf>
    <xf numFmtId="176" fontId="0" fillId="6" borderId="60" xfId="1" applyNumberFormat="1" applyFont="1" applyFill="1" applyBorder="1" applyAlignment="1">
      <alignment horizontal="center"/>
    </xf>
    <xf numFmtId="176" fontId="0" fillId="6" borderId="59" xfId="1" applyNumberFormat="1" applyFont="1" applyFill="1" applyBorder="1" applyAlignment="1">
      <alignment horizontal="center"/>
    </xf>
    <xf numFmtId="176" fontId="4" fillId="6" borderId="7" xfId="1" applyNumberFormat="1" applyFont="1" applyFill="1" applyBorder="1" applyAlignment="1">
      <alignment horizontal="center"/>
    </xf>
    <xf numFmtId="176" fontId="4" fillId="6" borderId="15" xfId="1" applyNumberFormat="1" applyFont="1" applyFill="1" applyBorder="1" applyAlignment="1">
      <alignment horizontal="center"/>
    </xf>
    <xf numFmtId="43" fontId="4" fillId="0" borderId="0" xfId="1" applyFont="1" applyFill="1" applyAlignment="1">
      <alignment horizontal="center"/>
    </xf>
    <xf numFmtId="191" fontId="0" fillId="6" borderId="61" xfId="1" applyNumberFormat="1" applyFont="1" applyFill="1" applyBorder="1" applyAlignment="1">
      <alignment horizontal="center"/>
    </xf>
    <xf numFmtId="191" fontId="0" fillId="6" borderId="57" xfId="1" applyNumberFormat="1" applyFont="1" applyFill="1" applyBorder="1" applyAlignment="1">
      <alignment horizontal="center"/>
    </xf>
    <xf numFmtId="191" fontId="4" fillId="6" borderId="61" xfId="1" applyNumberFormat="1" applyFont="1" applyFill="1" applyBorder="1" applyAlignment="1">
      <alignment horizontal="center"/>
    </xf>
    <xf numFmtId="43" fontId="0" fillId="0" borderId="58" xfId="1" applyFont="1" applyBorder="1" applyAlignment="1">
      <alignment horizontal="center" vertical="center"/>
    </xf>
    <xf numFmtId="0" fontId="0" fillId="0" borderId="58" xfId="1" applyNumberFormat="1" applyFont="1" applyBorder="1" applyAlignment="1"/>
    <xf numFmtId="0" fontId="0" fillId="6" borderId="57" xfId="1" applyNumberFormat="1" applyFont="1" applyFill="1" applyBorder="1" applyAlignment="1"/>
    <xf numFmtId="0" fontId="0" fillId="0" borderId="61" xfId="1" applyNumberFormat="1" applyFont="1" applyBorder="1" applyAlignment="1"/>
    <xf numFmtId="0" fontId="0" fillId="0" borderId="57" xfId="1" applyNumberFormat="1" applyFont="1" applyBorder="1" applyAlignment="1"/>
    <xf numFmtId="0" fontId="4" fillId="0" borderId="61" xfId="1" applyNumberFormat="1" applyFont="1" applyBorder="1" applyAlignment="1"/>
    <xf numFmtId="0" fontId="4" fillId="0" borderId="58" xfId="1" applyNumberFormat="1" applyFont="1" applyBorder="1" applyAlignment="1"/>
    <xf numFmtId="43" fontId="1" fillId="0" borderId="0" xfId="1" applyFont="1" applyFill="1" applyAlignment="1">
      <alignment horizontal="center"/>
    </xf>
    <xf numFmtId="191" fontId="0" fillId="6" borderId="13" xfId="1" applyNumberFormat="1" applyFont="1" applyFill="1" applyBorder="1" applyAlignment="1">
      <alignment horizontal="center"/>
    </xf>
    <xf numFmtId="191" fontId="0" fillId="6" borderId="17" xfId="1" applyNumberFormat="1" applyFont="1" applyFill="1" applyBorder="1" applyAlignment="1">
      <alignment horizontal="center"/>
    </xf>
    <xf numFmtId="191" fontId="0" fillId="6" borderId="22" xfId="1" applyNumberFormat="1" applyFont="1" applyFill="1" applyBorder="1" applyAlignment="1">
      <alignment horizontal="center"/>
    </xf>
    <xf numFmtId="191" fontId="0" fillId="6" borderId="18" xfId="1" applyNumberFormat="1" applyFont="1" applyFill="1" applyBorder="1" applyAlignment="1">
      <alignment horizontal="center"/>
    </xf>
    <xf numFmtId="191" fontId="0" fillId="6" borderId="63" xfId="1" applyNumberFormat="1" applyFont="1" applyFill="1" applyBorder="1" applyAlignment="1">
      <alignment horizontal="center"/>
    </xf>
    <xf numFmtId="191" fontId="0" fillId="6" borderId="64" xfId="1" applyNumberFormat="1" applyFont="1" applyFill="1" applyBorder="1" applyAlignment="1">
      <alignment horizontal="center"/>
    </xf>
    <xf numFmtId="191" fontId="0" fillId="6" borderId="62" xfId="1" applyNumberFormat="1" applyFont="1" applyFill="1" applyBorder="1" applyAlignment="1">
      <alignment horizontal="center"/>
    </xf>
    <xf numFmtId="191" fontId="4" fillId="6" borderId="60" xfId="1" applyNumberFormat="1" applyFont="1" applyFill="1" applyBorder="1" applyAlignment="1">
      <alignment horizontal="center"/>
    </xf>
    <xf numFmtId="191" fontId="4" fillId="6" borderId="53" xfId="1" applyNumberFormat="1" applyFont="1" applyFill="1" applyBorder="1" applyAlignment="1">
      <alignment horizontal="center"/>
    </xf>
    <xf numFmtId="191" fontId="4" fillId="6" borderId="59" xfId="1" applyNumberFormat="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60" xfId="1" applyFont="1" applyFill="1" applyBorder="1" applyAlignment="1">
      <alignment horizontal="center" vertical="center"/>
    </xf>
    <xf numFmtId="43" fontId="12" fillId="0" borderId="59" xfId="1" applyFont="1" applyFill="1" applyBorder="1" applyAlignment="1">
      <alignment horizontal="center" vertical="center"/>
    </xf>
    <xf numFmtId="176" fontId="0" fillId="6" borderId="0" xfId="1" applyNumberFormat="1" applyFont="1" applyFill="1" applyBorder="1" applyAlignment="1">
      <alignment horizontal="center"/>
    </xf>
    <xf numFmtId="176" fontId="0" fillId="6" borderId="53" xfId="1" applyNumberFormat="1" applyFont="1" applyFill="1" applyBorder="1" applyAlignment="1">
      <alignment horizontal="center"/>
    </xf>
    <xf numFmtId="176" fontId="4" fillId="6" borderId="4" xfId="1" applyNumberFormat="1" applyFont="1" applyFill="1" applyBorder="1" applyAlignment="1">
      <alignment horizontal="center"/>
    </xf>
    <xf numFmtId="176" fontId="4" fillId="6" borderId="0" xfId="1" applyNumberFormat="1" applyFont="1" applyFill="1" applyBorder="1" applyAlignment="1">
      <alignment horizontal="center"/>
    </xf>
    <xf numFmtId="43" fontId="12" fillId="40" borderId="58" xfId="1" applyFont="1" applyFill="1" applyBorder="1" applyAlignment="1">
      <alignment horizontal="center" vertical="center"/>
    </xf>
    <xf numFmtId="176" fontId="1" fillId="6" borderId="60" xfId="1" applyNumberFormat="1" applyFont="1" applyFill="1" applyBorder="1" applyAlignment="1">
      <alignment horizontal="center"/>
    </xf>
    <xf numFmtId="176" fontId="1" fillId="6" borderId="53" xfId="1" applyNumberFormat="1" applyFont="1" applyFill="1" applyBorder="1" applyAlignment="1">
      <alignment horizontal="center"/>
    </xf>
    <xf numFmtId="176" fontId="1" fillId="6" borderId="59" xfId="1" applyNumberFormat="1" applyFont="1" applyFill="1" applyBorder="1" applyAlignment="1">
      <alignment horizontal="center"/>
    </xf>
    <xf numFmtId="176" fontId="4" fillId="6" borderId="10" xfId="1" applyNumberFormat="1" applyFont="1" applyFill="1" applyBorder="1" applyAlignment="1">
      <alignment horizontal="center"/>
    </xf>
    <xf numFmtId="176" fontId="4" fillId="6" borderId="3" xfId="1" applyNumberFormat="1" applyFont="1" applyFill="1" applyBorder="1" applyAlignment="1">
      <alignment horizontal="center"/>
    </xf>
    <xf numFmtId="176" fontId="4" fillId="0" borderId="61" xfId="62" applyNumberFormat="1" applyFont="1" applyFill="1" applyBorder="1" applyAlignment="1">
      <alignment horizontal="center"/>
    </xf>
    <xf numFmtId="176" fontId="0" fillId="0" borderId="13" xfId="62" applyNumberFormat="1" applyFont="1" applyFill="1" applyBorder="1" applyAlignment="1">
      <alignment horizontal="center"/>
    </xf>
    <xf numFmtId="176" fontId="0" fillId="0" borderId="1" xfId="62" applyNumberFormat="1" applyFont="1" applyFill="1" applyBorder="1" applyAlignment="1">
      <alignment horizontal="center"/>
    </xf>
    <xf numFmtId="204" fontId="0" fillId="6" borderId="0" xfId="1" applyNumberFormat="1" applyFont="1" applyFill="1" applyBorder="1" applyAlignment="1">
      <alignment horizontal="right"/>
    </xf>
    <xf numFmtId="204" fontId="0" fillId="6" borderId="53" xfId="1" applyNumberFormat="1" applyFont="1" applyFill="1" applyBorder="1" applyAlignment="1">
      <alignment horizontal="right"/>
    </xf>
    <xf numFmtId="204" fontId="0" fillId="6" borderId="0" xfId="1" applyNumberFormat="1" applyFont="1" applyFill="1" applyAlignment="1">
      <alignment horizontal="right"/>
    </xf>
    <xf numFmtId="43" fontId="0" fillId="6" borderId="3" xfId="1" applyFont="1" applyFill="1" applyBorder="1" applyAlignment="1">
      <alignment horizontal="center"/>
    </xf>
    <xf numFmtId="43" fontId="0" fillId="0" borderId="4" xfId="1" applyFont="1" applyFill="1" applyBorder="1" applyAlignment="1">
      <alignment horizontal="center"/>
    </xf>
    <xf numFmtId="43" fontId="0" fillId="0" borderId="10" xfId="1" applyFont="1" applyFill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0" fillId="0" borderId="10" xfId="1" applyFont="1" applyBorder="1" applyAlignment="1">
      <alignment horizontal="center"/>
    </xf>
    <xf numFmtId="43" fontId="12" fillId="30" borderId="54" xfId="1" applyFont="1" applyFill="1" applyBorder="1" applyAlignment="1">
      <alignment horizontal="center" vertical="center"/>
    </xf>
    <xf numFmtId="43" fontId="12" fillId="30" borderId="56" xfId="1" applyFont="1" applyFill="1" applyBorder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43" fontId="0" fillId="0" borderId="46" xfId="1" applyFont="1" applyBorder="1" applyAlignment="1">
      <alignment horizontal="center"/>
    </xf>
    <xf numFmtId="43" fontId="0" fillId="0" borderId="51" xfId="1" applyFont="1" applyBorder="1" applyAlignment="1">
      <alignment horizontal="center"/>
    </xf>
    <xf numFmtId="43" fontId="0" fillId="0" borderId="25" xfId="1" applyFont="1" applyBorder="1" applyAlignment="1">
      <alignment horizontal="center"/>
    </xf>
    <xf numFmtId="43" fontId="0" fillId="0" borderId="23" xfId="1" applyFont="1" applyBorder="1" applyAlignment="1">
      <alignment horizontal="center"/>
    </xf>
    <xf numFmtId="0" fontId="12" fillId="32" borderId="54" xfId="1" applyNumberFormat="1" applyFont="1" applyFill="1" applyBorder="1" applyAlignment="1">
      <alignment horizontal="left" vertical="center"/>
    </xf>
    <xf numFmtId="0" fontId="12" fillId="32" borderId="56" xfId="1" applyNumberFormat="1" applyFont="1" applyFill="1" applyBorder="1" applyAlignment="1">
      <alignment horizontal="left" vertical="center"/>
    </xf>
    <xf numFmtId="0" fontId="0" fillId="0" borderId="54" xfId="1" applyNumberFormat="1" applyFont="1" applyBorder="1" applyAlignment="1">
      <alignment horizontal="left"/>
    </xf>
    <xf numFmtId="0" fontId="0" fillId="0" borderId="56" xfId="1" applyNumberFormat="1" applyFont="1" applyBorder="1" applyAlignment="1">
      <alignment horizontal="left"/>
    </xf>
    <xf numFmtId="43" fontId="4" fillId="6" borderId="0" xfId="1" applyFont="1" applyFill="1" applyAlignment="1">
      <alignment horizontal="center" vertical="center"/>
    </xf>
    <xf numFmtId="173" fontId="4" fillId="6" borderId="0" xfId="15" applyNumberFormat="1" applyFont="1" applyFill="1" applyAlignment="1">
      <alignment horizontal="center" vertical="center"/>
    </xf>
    <xf numFmtId="2" fontId="0" fillId="6" borderId="0" xfId="1" applyNumberFormat="1" applyFont="1" applyFill="1" applyAlignment="1">
      <alignment horizontal="center"/>
    </xf>
    <xf numFmtId="0" fontId="12" fillId="40" borderId="58" xfId="0" applyFont="1" applyFill="1" applyBorder="1" applyAlignment="1">
      <alignment horizontal="center" vertical="center"/>
    </xf>
    <xf numFmtId="0" fontId="12" fillId="40" borderId="58" xfId="0" applyNumberFormat="1" applyFont="1" applyFill="1" applyBorder="1" applyAlignment="1">
      <alignment horizontal="left" vertical="center"/>
    </xf>
    <xf numFmtId="0" fontId="12" fillId="40" borderId="58" xfId="0" applyFont="1" applyFill="1" applyBorder="1" applyAlignment="1">
      <alignment horizontal="center" vertical="center" wrapText="1"/>
    </xf>
    <xf numFmtId="43" fontId="4" fillId="6" borderId="0" xfId="1" applyNumberFormat="1" applyFont="1" applyFill="1" applyAlignment="1">
      <alignment horizontal="center" vertical="center"/>
    </xf>
    <xf numFmtId="1" fontId="0" fillId="6" borderId="0" xfId="1" applyNumberFormat="1" applyFont="1" applyFill="1" applyAlignment="1">
      <alignment horizontal="center"/>
    </xf>
    <xf numFmtId="173" fontId="4" fillId="0" borderId="0" xfId="15" applyNumberFormat="1" applyFont="1" applyFill="1" applyBorder="1" applyAlignment="1">
      <alignment horizontal="center" vertical="center"/>
    </xf>
    <xf numFmtId="173" fontId="4" fillId="0" borderId="0" xfId="15" applyNumberFormat="1" applyFont="1" applyBorder="1" applyAlignment="1">
      <alignment horizontal="center" vertical="center"/>
    </xf>
    <xf numFmtId="43" fontId="4" fillId="0" borderId="0" xfId="1" applyFont="1" applyAlignment="1">
      <alignment horizontal="center" vertical="center"/>
    </xf>
    <xf numFmtId="2" fontId="0" fillId="0" borderId="0" xfId="1" applyNumberFormat="1" applyFont="1" applyBorder="1" applyAlignment="1">
      <alignment horizontal="center"/>
    </xf>
    <xf numFmtId="0" fontId="1" fillId="0" borderId="0" xfId="1" applyNumberFormat="1" applyFont="1" applyAlignment="1">
      <alignment horizontal="left" vertical="center"/>
    </xf>
    <xf numFmtId="164" fontId="4" fillId="6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49" fontId="1" fillId="0" borderId="0" xfId="1" applyNumberFormat="1" applyFont="1" applyAlignment="1">
      <alignment horizontal="left" vertical="center"/>
    </xf>
    <xf numFmtId="0" fontId="0" fillId="27" borderId="35" xfId="27" applyFont="1" applyFill="1" applyBorder="1" applyAlignment="1">
      <alignment horizontal="left"/>
    </xf>
    <xf numFmtId="0" fontId="0" fillId="27" borderId="32" xfId="27" applyFont="1" applyFill="1" applyBorder="1" applyAlignment="1">
      <alignment horizontal="left"/>
    </xf>
    <xf numFmtId="0" fontId="12" fillId="32" borderId="37" xfId="0" applyFont="1" applyFill="1" applyBorder="1" applyAlignment="1">
      <alignment horizontal="center" vertical="center" wrapText="1"/>
    </xf>
    <xf numFmtId="0" fontId="12" fillId="32" borderId="38" xfId="0" applyFont="1" applyFill="1" applyBorder="1" applyAlignment="1">
      <alignment horizontal="center" vertical="center" wrapText="1"/>
    </xf>
    <xf numFmtId="0" fontId="12" fillId="32" borderId="26" xfId="0" applyFont="1" applyFill="1" applyBorder="1" applyAlignment="1">
      <alignment horizontal="left" vertical="center"/>
    </xf>
    <xf numFmtId="0" fontId="12" fillId="32" borderId="27" xfId="0" applyFont="1" applyFill="1" applyBorder="1" applyAlignment="1">
      <alignment horizontal="left" vertical="center"/>
    </xf>
    <xf numFmtId="0" fontId="12" fillId="32" borderId="28" xfId="0" applyFont="1" applyFill="1" applyBorder="1" applyAlignment="1">
      <alignment horizontal="left" vertical="center"/>
    </xf>
    <xf numFmtId="0" fontId="12" fillId="32" borderId="29" xfId="0" applyFont="1" applyFill="1" applyBorder="1" applyAlignment="1">
      <alignment horizontal="left" vertical="center"/>
    </xf>
    <xf numFmtId="0" fontId="12" fillId="32" borderId="26" xfId="0" applyFont="1" applyFill="1" applyBorder="1" applyAlignment="1">
      <alignment horizontal="center" vertical="center"/>
    </xf>
    <xf numFmtId="0" fontId="12" fillId="32" borderId="27" xfId="0" applyFont="1" applyFill="1" applyBorder="1" applyAlignment="1">
      <alignment horizontal="center" vertical="center"/>
    </xf>
    <xf numFmtId="0" fontId="0" fillId="25" borderId="28" xfId="0" applyFont="1" applyFill="1" applyBorder="1"/>
    <xf numFmtId="0" fontId="0" fillId="25" borderId="29" xfId="0" applyFont="1" applyFill="1" applyBorder="1"/>
    <xf numFmtId="0" fontId="0" fillId="25" borderId="35" xfId="0" applyFont="1" applyFill="1" applyBorder="1" applyAlignment="1">
      <alignment horizontal="left"/>
    </xf>
    <xf numFmtId="0" fontId="0" fillId="25" borderId="32" xfId="0" applyFont="1" applyFill="1" applyBorder="1" applyAlignment="1">
      <alignment horizontal="left"/>
    </xf>
    <xf numFmtId="0" fontId="0" fillId="25" borderId="54" xfId="0" applyFont="1" applyFill="1" applyBorder="1" applyAlignment="1">
      <alignment horizontal="left"/>
    </xf>
    <xf numFmtId="0" fontId="0" fillId="25" borderId="56" xfId="0" applyFont="1" applyFill="1" applyBorder="1" applyAlignment="1">
      <alignment horizontal="left"/>
    </xf>
    <xf numFmtId="43" fontId="0" fillId="27" borderId="35" xfId="0" quotePrefix="1" applyNumberFormat="1" applyFont="1" applyFill="1" applyBorder="1" applyAlignment="1">
      <alignment horizontal="left"/>
    </xf>
    <xf numFmtId="43" fontId="0" fillId="27" borderId="56" xfId="0" quotePrefix="1" applyNumberFormat="1" applyFont="1" applyFill="1" applyBorder="1" applyAlignment="1">
      <alignment horizontal="left"/>
    </xf>
    <xf numFmtId="0" fontId="0" fillId="29" borderId="35" xfId="27" applyFont="1" applyFill="1" applyBorder="1" applyAlignment="1">
      <alignment horizontal="left"/>
    </xf>
    <xf numFmtId="0" fontId="0" fillId="29" borderId="32" xfId="27" applyFont="1" applyFill="1" applyBorder="1" applyAlignment="1">
      <alignment horizontal="left"/>
    </xf>
    <xf numFmtId="0" fontId="0" fillId="31" borderId="35" xfId="27" applyFont="1" applyFill="1" applyBorder="1" applyAlignment="1">
      <alignment horizontal="left"/>
    </xf>
    <xf numFmtId="0" fontId="0" fillId="31" borderId="32" xfId="27" applyFont="1" applyFill="1" applyBorder="1" applyAlignment="1">
      <alignment horizontal="left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5" borderId="17" xfId="0" applyFont="1" applyFill="1" applyBorder="1" applyAlignment="1">
      <alignment horizontal="left"/>
    </xf>
    <xf numFmtId="0" fontId="0" fillId="25" borderId="18" xfId="0" applyFont="1" applyFill="1" applyBorder="1" applyAlignment="1">
      <alignment horizontal="left"/>
    </xf>
    <xf numFmtId="43" fontId="0" fillId="27" borderId="65" xfId="0" applyNumberFormat="1" applyFont="1" applyFill="1" applyBorder="1" applyAlignment="1">
      <alignment horizontal="left"/>
    </xf>
    <xf numFmtId="43" fontId="0" fillId="27" borderId="18" xfId="0" applyNumberFormat="1" applyFont="1" applyFill="1" applyBorder="1" applyAlignment="1">
      <alignment horizontal="left"/>
    </xf>
    <xf numFmtId="43" fontId="0" fillId="27" borderId="66" xfId="0" quotePrefix="1" applyNumberFormat="1" applyFont="1" applyFill="1" applyBorder="1" applyAlignment="1">
      <alignment horizontal="left"/>
    </xf>
    <xf numFmtId="43" fontId="0" fillId="27" borderId="62" xfId="0" quotePrefix="1" applyNumberFormat="1" applyFont="1" applyFill="1" applyBorder="1" applyAlignment="1">
      <alignment horizontal="left"/>
    </xf>
    <xf numFmtId="43" fontId="0" fillId="27" borderId="45" xfId="0" applyNumberFormat="1" applyFont="1" applyFill="1" applyBorder="1" applyAlignment="1">
      <alignment horizontal="left"/>
    </xf>
    <xf numFmtId="43" fontId="0" fillId="27" borderId="61" xfId="0" applyNumberFormat="1" applyFont="1" applyFill="1" applyBorder="1" applyAlignment="1">
      <alignment horizontal="left"/>
    </xf>
    <xf numFmtId="43" fontId="0" fillId="27" borderId="28" xfId="0" applyNumberFormat="1" applyFont="1" applyFill="1" applyBorder="1" applyAlignment="1">
      <alignment horizontal="left"/>
    </xf>
    <xf numFmtId="43" fontId="0" fillId="27" borderId="58" xfId="0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0" fillId="29" borderId="54" xfId="27" applyFont="1" applyFill="1" applyBorder="1" applyAlignment="1">
      <alignment horizontal="left"/>
    </xf>
    <xf numFmtId="0" fontId="0" fillId="29" borderId="55" xfId="27" applyFont="1" applyFill="1" applyBorder="1" applyAlignment="1">
      <alignment horizontal="left"/>
    </xf>
    <xf numFmtId="0" fontId="0" fillId="29" borderId="56" xfId="27" applyFont="1" applyFill="1" applyBorder="1" applyAlignment="1">
      <alignment horizontal="left"/>
    </xf>
    <xf numFmtId="0" fontId="0" fillId="31" borderId="63" xfId="27" quotePrefix="1" applyFont="1" applyFill="1" applyBorder="1" applyAlignment="1">
      <alignment horizontal="left"/>
    </xf>
    <xf numFmtId="0" fontId="0" fillId="31" borderId="64" xfId="27" quotePrefix="1" applyFont="1" applyFill="1" applyBorder="1" applyAlignment="1">
      <alignment horizontal="left"/>
    </xf>
    <xf numFmtId="0" fontId="0" fillId="31" borderId="62" xfId="27" quotePrefix="1" applyFont="1" applyFill="1" applyBorder="1" applyAlignment="1">
      <alignment horizontal="left"/>
    </xf>
    <xf numFmtId="49" fontId="4" fillId="0" borderId="46" xfId="0" applyNumberFormat="1" applyFont="1" applyBorder="1" applyAlignment="1">
      <alignment horizontal="left"/>
    </xf>
    <xf numFmtId="49" fontId="4" fillId="0" borderId="50" xfId="0" applyNumberFormat="1" applyFont="1" applyBorder="1" applyAlignment="1">
      <alignment horizontal="left"/>
    </xf>
    <xf numFmtId="49" fontId="4" fillId="0" borderId="51" xfId="0" applyNumberFormat="1" applyFont="1" applyBorder="1" applyAlignment="1">
      <alignment horizontal="left"/>
    </xf>
    <xf numFmtId="0" fontId="12" fillId="26" borderId="54" xfId="37" applyBorder="1">
      <alignment horizontal="center" vertical="center"/>
    </xf>
    <xf numFmtId="0" fontId="12" fillId="26" borderId="55" xfId="37" applyBorder="1">
      <alignment horizontal="center" vertical="center"/>
    </xf>
    <xf numFmtId="0" fontId="12" fillId="24" borderId="54" xfId="35" applyFill="1" applyBorder="1">
      <alignment horizontal="center" vertical="center"/>
    </xf>
    <xf numFmtId="0" fontId="12" fillId="24" borderId="55" xfId="35" applyFill="1" applyBorder="1">
      <alignment horizontal="center" vertical="center"/>
    </xf>
    <xf numFmtId="0" fontId="12" fillId="24" borderId="54" xfId="35" applyBorder="1">
      <alignment horizontal="center" vertical="center"/>
    </xf>
    <xf numFmtId="0" fontId="12" fillId="24" borderId="55" xfId="35" applyBorder="1">
      <alignment horizontal="center" vertical="center"/>
    </xf>
    <xf numFmtId="49" fontId="12" fillId="30" borderId="54" xfId="41" applyBorder="1">
      <alignment horizontal="center" vertical="center"/>
    </xf>
    <xf numFmtId="49" fontId="12" fillId="30" borderId="55" xfId="41" applyBorder="1">
      <alignment horizontal="center" vertical="center"/>
    </xf>
    <xf numFmtId="0" fontId="12" fillId="28" borderId="54" xfId="39" applyBorder="1">
      <alignment horizontal="center" vertical="center"/>
    </xf>
    <xf numFmtId="0" fontId="12" fillId="28" borderId="55" xfId="39" applyBorder="1">
      <alignment horizontal="center" vertical="center"/>
    </xf>
    <xf numFmtId="49" fontId="23" fillId="25" borderId="35" xfId="0" applyNumberFormat="1" applyFont="1" applyFill="1" applyBorder="1" applyAlignment="1">
      <alignment horizontal="left"/>
    </xf>
    <xf numFmtId="49" fontId="23" fillId="25" borderId="32" xfId="0" applyNumberFormat="1" applyFont="1" applyFill="1" applyBorder="1" applyAlignment="1">
      <alignment horizontal="left"/>
    </xf>
    <xf numFmtId="0" fontId="31" fillId="8" borderId="37" xfId="0" applyFont="1" applyFill="1" applyBorder="1" applyAlignment="1">
      <alignment horizontal="center" vertical="center" wrapText="1"/>
    </xf>
    <xf numFmtId="0" fontId="31" fillId="8" borderId="38" xfId="0" applyFont="1" applyFill="1" applyBorder="1" applyAlignment="1">
      <alignment horizontal="center" vertical="center" wrapText="1"/>
    </xf>
    <xf numFmtId="0" fontId="31" fillId="8" borderId="67" xfId="0" applyFont="1" applyFill="1" applyBorder="1" applyAlignment="1">
      <alignment horizontal="left" vertical="center" wrapText="1"/>
    </xf>
    <xf numFmtId="0" fontId="31" fillId="8" borderId="68" xfId="0" applyFont="1" applyFill="1" applyBorder="1" applyAlignment="1">
      <alignment horizontal="left" vertical="center" wrapText="1"/>
    </xf>
    <xf numFmtId="0" fontId="31" fillId="8" borderId="69" xfId="0" applyFont="1" applyFill="1" applyBorder="1" applyAlignment="1">
      <alignment horizontal="left" vertical="center" wrapText="1"/>
    </xf>
    <xf numFmtId="0" fontId="31" fillId="8" borderId="40" xfId="0" applyFont="1" applyFill="1" applyBorder="1" applyAlignment="1">
      <alignment horizontal="left" vertical="center" wrapText="1"/>
    </xf>
    <xf numFmtId="0" fontId="31" fillId="8" borderId="26" xfId="0" applyFont="1" applyFill="1" applyBorder="1" applyAlignment="1">
      <alignment horizontal="center" vertical="center" wrapText="1"/>
    </xf>
    <xf numFmtId="0" fontId="31" fillId="8" borderId="27" xfId="0" applyFont="1" applyFill="1" applyBorder="1" applyAlignment="1">
      <alignment horizontal="center" vertical="center" wrapText="1"/>
    </xf>
    <xf numFmtId="0" fontId="31" fillId="8" borderId="26" xfId="26" applyFont="1" applyFill="1" applyBorder="1" applyAlignment="1">
      <alignment horizontal="center" vertical="center" wrapText="1"/>
    </xf>
    <xf numFmtId="0" fontId="31" fillId="8" borderId="27" xfId="26" applyFont="1" applyFill="1" applyBorder="1" applyAlignment="1">
      <alignment horizontal="center" vertical="center" wrapText="1"/>
    </xf>
    <xf numFmtId="49" fontId="23" fillId="31" borderId="35" xfId="0" applyNumberFormat="1" applyFont="1" applyFill="1" applyBorder="1" applyAlignment="1">
      <alignment horizontal="left"/>
    </xf>
    <xf numFmtId="49" fontId="23" fillId="31" borderId="32" xfId="0" applyNumberFormat="1" applyFont="1" applyFill="1" applyBorder="1" applyAlignment="1">
      <alignment horizontal="left"/>
    </xf>
    <xf numFmtId="49" fontId="23" fillId="27" borderId="35" xfId="0" applyNumberFormat="1" applyFont="1" applyFill="1" applyBorder="1" applyAlignment="1">
      <alignment horizontal="left"/>
    </xf>
    <xf numFmtId="49" fontId="23" fillId="27" borderId="32" xfId="0" applyNumberFormat="1" applyFont="1" applyFill="1" applyBorder="1" applyAlignment="1">
      <alignment horizontal="left"/>
    </xf>
    <xf numFmtId="49" fontId="23" fillId="29" borderId="35" xfId="0" applyNumberFormat="1" applyFont="1" applyFill="1" applyBorder="1" applyAlignment="1">
      <alignment horizontal="left"/>
    </xf>
    <xf numFmtId="49" fontId="23" fillId="29" borderId="32" xfId="0" applyNumberFormat="1" applyFont="1" applyFill="1" applyBorder="1" applyAlignment="1">
      <alignment horizontal="left"/>
    </xf>
    <xf numFmtId="49" fontId="23" fillId="0" borderId="70" xfId="0" applyNumberFormat="1" applyFont="1" applyBorder="1" applyAlignment="1">
      <alignment horizontal="left"/>
    </xf>
    <xf numFmtId="49" fontId="23" fillId="0" borderId="42" xfId="0" applyNumberFormat="1" applyFont="1" applyBorder="1" applyAlignment="1">
      <alignment horizontal="left"/>
    </xf>
    <xf numFmtId="43" fontId="25" fillId="0" borderId="2" xfId="83" applyFont="1" applyFill="1" applyBorder="1" applyAlignment="1">
      <alignment horizontal="center"/>
    </xf>
    <xf numFmtId="49" fontId="23" fillId="25" borderId="60" xfId="0" applyNumberFormat="1" applyFont="1" applyFill="1" applyBorder="1" applyAlignment="1">
      <alignment horizontal="left"/>
    </xf>
    <xf numFmtId="49" fontId="23" fillId="25" borderId="59" xfId="0" applyNumberFormat="1" applyFont="1" applyFill="1" applyBorder="1" applyAlignment="1">
      <alignment horizontal="left"/>
    </xf>
    <xf numFmtId="49" fontId="23" fillId="27" borderId="59" xfId="0" applyNumberFormat="1" applyFont="1" applyFill="1" applyBorder="1" applyAlignment="1">
      <alignment horizontal="left"/>
    </xf>
    <xf numFmtId="49" fontId="23" fillId="27" borderId="61" xfId="0" applyNumberFormat="1" applyFont="1" applyFill="1" applyBorder="1" applyAlignment="1">
      <alignment horizontal="left"/>
    </xf>
    <xf numFmtId="49" fontId="23" fillId="25" borderId="54" xfId="0" applyNumberFormat="1" applyFont="1" applyFill="1" applyBorder="1" applyAlignment="1">
      <alignment horizontal="left"/>
    </xf>
    <xf numFmtId="49" fontId="23" fillId="25" borderId="56" xfId="0" applyNumberFormat="1" applyFont="1" applyFill="1" applyBorder="1" applyAlignment="1">
      <alignment horizontal="left"/>
    </xf>
    <xf numFmtId="49" fontId="23" fillId="27" borderId="56" xfId="0" applyNumberFormat="1" applyFont="1" applyFill="1" applyBorder="1" applyAlignment="1">
      <alignment horizontal="left"/>
    </xf>
    <xf numFmtId="49" fontId="23" fillId="27" borderId="58" xfId="0" applyNumberFormat="1" applyFont="1" applyFill="1" applyBorder="1" applyAlignment="1">
      <alignment horizontal="left"/>
    </xf>
    <xf numFmtId="49" fontId="23" fillId="27" borderId="62" xfId="0" applyNumberFormat="1" applyFont="1" applyFill="1" applyBorder="1" applyAlignment="1">
      <alignment horizontal="left"/>
    </xf>
    <xf numFmtId="49" fontId="23" fillId="27" borderId="57" xfId="0" applyNumberFormat="1" applyFont="1" applyFill="1" applyBorder="1" applyAlignment="1">
      <alignment horizontal="left"/>
    </xf>
    <xf numFmtId="43" fontId="26" fillId="27" borderId="59" xfId="83" applyFont="1" applyFill="1" applyBorder="1" applyAlignment="1">
      <alignment horizontal="left"/>
    </xf>
    <xf numFmtId="43" fontId="26" fillId="27" borderId="61" xfId="83" applyFont="1" applyFill="1" applyBorder="1" applyAlignment="1">
      <alignment horizontal="left"/>
    </xf>
    <xf numFmtId="49" fontId="26" fillId="31" borderId="54" xfId="83" quotePrefix="1" applyNumberFormat="1" applyFont="1" applyFill="1" applyBorder="1" applyAlignment="1">
      <alignment horizontal="left"/>
    </xf>
    <xf numFmtId="49" fontId="26" fillId="31" borderId="56" xfId="83" quotePrefix="1" applyNumberFormat="1" applyFont="1" applyFill="1" applyBorder="1" applyAlignment="1">
      <alignment horizontal="left"/>
    </xf>
    <xf numFmtId="43" fontId="26" fillId="27" borderId="56" xfId="83" applyFont="1" applyFill="1" applyBorder="1" applyAlignment="1">
      <alignment horizontal="left"/>
    </xf>
    <xf numFmtId="43" fontId="26" fillId="27" borderId="58" xfId="83" applyFont="1" applyFill="1" applyBorder="1" applyAlignment="1">
      <alignment horizontal="left"/>
    </xf>
    <xf numFmtId="43" fontId="25" fillId="0" borderId="53" xfId="83" applyFont="1" applyFill="1" applyBorder="1" applyAlignment="1">
      <alignment horizontal="center"/>
    </xf>
    <xf numFmtId="49" fontId="26" fillId="29" borderId="54" xfId="83" applyNumberFormat="1" applyFont="1" applyFill="1" applyBorder="1" applyAlignment="1">
      <alignment horizontal="left"/>
    </xf>
    <xf numFmtId="49" fontId="26" fillId="29" borderId="56" xfId="83" applyNumberFormat="1" applyFont="1" applyFill="1" applyBorder="1" applyAlignment="1">
      <alignment horizontal="left"/>
    </xf>
    <xf numFmtId="49" fontId="26" fillId="29" borderId="54" xfId="83" quotePrefix="1" applyNumberFormat="1" applyFont="1" applyFill="1" applyBorder="1" applyAlignment="1">
      <alignment horizontal="left"/>
    </xf>
    <xf numFmtId="49" fontId="26" fillId="29" borderId="56" xfId="83" quotePrefix="1" applyNumberFormat="1" applyFont="1" applyFill="1" applyBorder="1" applyAlignment="1">
      <alignment horizontal="left"/>
    </xf>
    <xf numFmtId="43" fontId="26" fillId="0" borderId="0" xfId="83" applyFont="1" applyAlignment="1">
      <alignment horizontal="left"/>
    </xf>
    <xf numFmtId="49" fontId="26" fillId="31" borderId="63" xfId="83" quotePrefix="1" applyNumberFormat="1" applyFont="1" applyFill="1" applyBorder="1" applyAlignment="1">
      <alignment horizontal="left"/>
    </xf>
    <xf numFmtId="49" fontId="26" fillId="31" borderId="62" xfId="83" quotePrefix="1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0" fillId="0" borderId="0" xfId="83" applyNumberFormat="1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4" fontId="0" fillId="0" borderId="0" xfId="83" applyNumberFormat="1" applyFont="1" applyAlignment="1">
      <alignment horizontal="left"/>
    </xf>
    <xf numFmtId="49" fontId="0" fillId="6" borderId="0" xfId="83" applyNumberFormat="1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37" fillId="47" borderId="54" xfId="9" applyFont="1" applyFill="1" applyBorder="1" applyAlignment="1" applyProtection="1">
      <alignment horizontal="center" vertical="center" wrapText="1"/>
      <protection hidden="1"/>
    </xf>
    <xf numFmtId="0" fontId="37" fillId="47" borderId="56" xfId="9" applyFont="1" applyFill="1" applyBorder="1" applyAlignment="1" applyProtection="1">
      <alignment horizontal="center" vertical="center" wrapText="1"/>
      <protection hidden="1"/>
    </xf>
    <xf numFmtId="0" fontId="50" fillId="0" borderId="54" xfId="9" applyFont="1" applyBorder="1" applyAlignment="1" applyProtection="1">
      <alignment horizontal="left" vertical="center" wrapText="1"/>
      <protection locked="0"/>
    </xf>
    <xf numFmtId="0" fontId="50" fillId="0" borderId="56" xfId="9" applyFont="1" applyBorder="1" applyAlignment="1" applyProtection="1">
      <alignment horizontal="left" vertical="center" wrapText="1"/>
      <protection locked="0"/>
    </xf>
    <xf numFmtId="0" fontId="41" fillId="0" borderId="54" xfId="9" applyFont="1" applyBorder="1" applyAlignment="1">
      <alignment horizontal="left" vertical="center"/>
    </xf>
    <xf numFmtId="0" fontId="41" fillId="0" borderId="55" xfId="9" applyFont="1" applyBorder="1" applyAlignment="1">
      <alignment horizontal="left" vertical="center"/>
    </xf>
    <xf numFmtId="0" fontId="41" fillId="0" borderId="56" xfId="9" applyFont="1" applyBorder="1" applyAlignment="1">
      <alignment horizontal="left" vertical="center"/>
    </xf>
    <xf numFmtId="0" fontId="37" fillId="47" borderId="58" xfId="9" applyFont="1" applyFill="1" applyBorder="1" applyAlignment="1" applyProtection="1">
      <alignment horizontal="center" vertical="center" wrapText="1"/>
      <protection hidden="1"/>
    </xf>
    <xf numFmtId="0" fontId="37" fillId="47" borderId="7" xfId="9" applyFont="1" applyFill="1" applyBorder="1" applyAlignment="1" applyProtection="1">
      <alignment horizontal="center" vertical="center" wrapText="1"/>
      <protection hidden="1"/>
    </xf>
    <xf numFmtId="0" fontId="37" fillId="47" borderId="15" xfId="9" applyFont="1" applyFill="1" applyBorder="1" applyAlignment="1" applyProtection="1">
      <alignment horizontal="center" vertical="center" wrapText="1"/>
      <protection hidden="1"/>
    </xf>
    <xf numFmtId="0" fontId="37" fillId="47" borderId="60" xfId="9" applyFont="1" applyFill="1" applyBorder="1" applyAlignment="1" applyProtection="1">
      <alignment horizontal="center" vertical="center" wrapText="1"/>
      <protection hidden="1"/>
    </xf>
    <xf numFmtId="0" fontId="37" fillId="47" borderId="59" xfId="9" applyFont="1" applyFill="1" applyBorder="1" applyAlignment="1" applyProtection="1">
      <alignment horizontal="center" vertical="center" wrapText="1"/>
      <protection hidden="1"/>
    </xf>
    <xf numFmtId="0" fontId="50" fillId="0" borderId="63" xfId="9" applyFont="1" applyBorder="1" applyAlignment="1" applyProtection="1">
      <alignment horizontal="left" vertical="center" wrapText="1"/>
      <protection locked="0"/>
    </xf>
    <xf numFmtId="0" fontId="50" fillId="0" borderId="62" xfId="9" applyFont="1" applyBorder="1" applyAlignment="1" applyProtection="1">
      <alignment horizontal="left" vertical="center" wrapText="1"/>
      <protection locked="0"/>
    </xf>
    <xf numFmtId="0" fontId="50" fillId="0" borderId="46" xfId="9" applyFont="1" applyBorder="1" applyAlignment="1" applyProtection="1">
      <alignment horizontal="center" vertical="center" wrapText="1"/>
      <protection locked="0"/>
    </xf>
    <xf numFmtId="0" fontId="50" fillId="0" borderId="51" xfId="9" applyFont="1" applyBorder="1" applyAlignment="1" applyProtection="1">
      <alignment horizontal="center" vertical="center" wrapText="1"/>
      <protection locked="0"/>
    </xf>
    <xf numFmtId="0" fontId="37" fillId="47" borderId="6" xfId="9" applyFont="1" applyFill="1" applyBorder="1" applyAlignment="1" applyProtection="1">
      <alignment horizontal="center" vertical="center" wrapText="1"/>
      <protection hidden="1"/>
    </xf>
    <xf numFmtId="0" fontId="37" fillId="47" borderId="61" xfId="9" applyFont="1" applyFill="1" applyBorder="1" applyAlignment="1" applyProtection="1">
      <alignment horizontal="center" vertical="center" wrapText="1"/>
      <protection hidden="1"/>
    </xf>
    <xf numFmtId="0" fontId="12" fillId="28" borderId="58" xfId="9" applyFont="1" applyFill="1" applyBorder="1" applyAlignment="1" applyProtection="1">
      <alignment horizontal="center" vertical="center" wrapText="1"/>
      <protection hidden="1"/>
    </xf>
    <xf numFmtId="0" fontId="13" fillId="0" borderId="54" xfId="9" applyFont="1" applyBorder="1" applyAlignment="1">
      <alignment horizontal="left" vertical="center"/>
    </xf>
    <xf numFmtId="0" fontId="13" fillId="0" borderId="55" xfId="9" applyFont="1" applyBorder="1" applyAlignment="1">
      <alignment horizontal="left" vertical="center"/>
    </xf>
    <xf numFmtId="0" fontId="13" fillId="0" borderId="56" xfId="9" applyFont="1" applyBorder="1" applyAlignment="1">
      <alignment horizontal="left" vertical="center"/>
    </xf>
    <xf numFmtId="0" fontId="12" fillId="46" borderId="58" xfId="9" applyFont="1" applyFill="1" applyBorder="1" applyAlignment="1" applyProtection="1">
      <alignment horizontal="center" vertical="center" wrapText="1"/>
      <protection hidden="1"/>
    </xf>
    <xf numFmtId="0" fontId="12" fillId="46" borderId="7" xfId="9" applyFont="1" applyFill="1" applyBorder="1" applyAlignment="1" applyProtection="1">
      <alignment horizontal="center" vertical="center" wrapText="1"/>
      <protection hidden="1"/>
    </xf>
    <xf numFmtId="0" fontId="12" fillId="46" borderId="15" xfId="9" applyFont="1" applyFill="1" applyBorder="1" applyAlignment="1" applyProtection="1">
      <alignment horizontal="center" vertical="center" wrapText="1"/>
      <protection hidden="1"/>
    </xf>
    <xf numFmtId="0" fontId="12" fillId="46" borderId="60" xfId="9" applyFont="1" applyFill="1" applyBorder="1" applyAlignment="1" applyProtection="1">
      <alignment horizontal="center" vertical="center" wrapText="1"/>
      <protection hidden="1"/>
    </xf>
    <xf numFmtId="0" fontId="12" fillId="46" borderId="59" xfId="9" applyFont="1" applyFill="1" applyBorder="1" applyAlignment="1" applyProtection="1">
      <alignment horizontal="center" vertical="center" wrapText="1"/>
      <protection hidden="1"/>
    </xf>
    <xf numFmtId="0" fontId="12" fillId="28" borderId="7" xfId="9" applyFont="1" applyFill="1" applyBorder="1" applyAlignment="1" applyProtection="1">
      <alignment horizontal="center" vertical="center" wrapText="1"/>
      <protection hidden="1"/>
    </xf>
    <xf numFmtId="0" fontId="12" fillId="28" borderId="15" xfId="9" applyFont="1" applyFill="1" applyBorder="1" applyAlignment="1" applyProtection="1">
      <alignment horizontal="center" vertical="center" wrapText="1"/>
      <protection hidden="1"/>
    </xf>
    <xf numFmtId="0" fontId="12" fillId="28" borderId="60" xfId="9" applyFont="1" applyFill="1" applyBorder="1" applyAlignment="1" applyProtection="1">
      <alignment horizontal="center" vertical="center" wrapText="1"/>
      <protection hidden="1"/>
    </xf>
    <xf numFmtId="0" fontId="12" fillId="28" borderId="59" xfId="9" applyFont="1" applyFill="1" applyBorder="1" applyAlignment="1" applyProtection="1">
      <alignment horizontal="center" vertical="center" wrapText="1"/>
      <protection hidden="1"/>
    </xf>
    <xf numFmtId="0" fontId="8" fillId="0" borderId="54" xfId="9" applyFont="1" applyBorder="1" applyAlignment="1" applyProtection="1">
      <alignment horizontal="left" vertical="center" wrapText="1"/>
      <protection locked="0"/>
    </xf>
    <xf numFmtId="0" fontId="8" fillId="0" borderId="56" xfId="9" applyFont="1" applyBorder="1" applyAlignment="1" applyProtection="1">
      <alignment horizontal="left" vertical="center" wrapText="1"/>
      <protection locked="0"/>
    </xf>
    <xf numFmtId="0" fontId="12" fillId="46" borderId="54" xfId="9" applyFont="1" applyFill="1" applyBorder="1" applyAlignment="1" applyProtection="1">
      <alignment horizontal="center" vertical="center" wrapText="1"/>
      <protection hidden="1"/>
    </xf>
    <xf numFmtId="0" fontId="12" fillId="46" borderId="56" xfId="9" applyFont="1" applyFill="1" applyBorder="1" applyAlignment="1" applyProtection="1">
      <alignment horizontal="center" vertical="center" wrapText="1"/>
      <protection hidden="1"/>
    </xf>
    <xf numFmtId="0" fontId="12" fillId="24" borderId="58" xfId="9" applyFont="1" applyFill="1" applyBorder="1" applyAlignment="1" applyProtection="1">
      <alignment horizontal="center" vertical="center" wrapText="1"/>
      <protection hidden="1"/>
    </xf>
    <xf numFmtId="0" fontId="12" fillId="24" borderId="7" xfId="9" applyFont="1" applyFill="1" applyBorder="1" applyAlignment="1" applyProtection="1">
      <alignment horizontal="center" vertical="center" wrapText="1"/>
      <protection hidden="1"/>
    </xf>
    <xf numFmtId="0" fontId="12" fillId="24" borderId="15" xfId="9" applyFont="1" applyFill="1" applyBorder="1" applyAlignment="1" applyProtection="1">
      <alignment horizontal="center" vertical="center" wrapText="1"/>
      <protection hidden="1"/>
    </xf>
    <xf numFmtId="0" fontId="12" fillId="24" borderId="60" xfId="9" applyFont="1" applyFill="1" applyBorder="1" applyAlignment="1" applyProtection="1">
      <alignment horizontal="center" vertical="center" wrapText="1"/>
      <protection hidden="1"/>
    </xf>
    <xf numFmtId="0" fontId="12" fillId="24" borderId="59" xfId="9" applyFont="1" applyFill="1" applyBorder="1" applyAlignment="1" applyProtection="1">
      <alignment horizontal="center" vertical="center" wrapText="1"/>
      <protection hidden="1"/>
    </xf>
    <xf numFmtId="0" fontId="12" fillId="24" borderId="54" xfId="9" applyFont="1" applyFill="1" applyBorder="1" applyAlignment="1" applyProtection="1">
      <alignment horizontal="center" vertical="center" wrapText="1"/>
      <protection hidden="1"/>
    </xf>
    <xf numFmtId="0" fontId="12" fillId="24" borderId="56" xfId="9" applyFont="1" applyFill="1" applyBorder="1" applyAlignment="1" applyProtection="1">
      <alignment horizontal="center" vertical="center" wrapText="1"/>
      <protection hidden="1"/>
    </xf>
    <xf numFmtId="0" fontId="12" fillId="28" borderId="54" xfId="9" applyFont="1" applyFill="1" applyBorder="1" applyAlignment="1" applyProtection="1">
      <alignment horizontal="center" vertical="center" wrapText="1"/>
      <protection hidden="1"/>
    </xf>
    <xf numFmtId="0" fontId="12" fillId="28" borderId="56" xfId="9" applyFont="1" applyFill="1" applyBorder="1" applyAlignment="1" applyProtection="1">
      <alignment horizontal="center" vertical="center" wrapText="1"/>
      <protection hidden="1"/>
    </xf>
    <xf numFmtId="0" fontId="12" fillId="33" borderId="54" xfId="9" applyFont="1" applyFill="1" applyBorder="1" applyAlignment="1" applyProtection="1">
      <alignment horizontal="center" vertical="center" wrapText="1"/>
      <protection hidden="1"/>
    </xf>
    <xf numFmtId="0" fontId="12" fillId="33" borderId="56" xfId="9" applyFont="1" applyFill="1" applyBorder="1" applyAlignment="1" applyProtection="1">
      <alignment horizontal="center" vertical="center" wrapText="1"/>
      <protection hidden="1"/>
    </xf>
    <xf numFmtId="0" fontId="13" fillId="0" borderId="58" xfId="9" applyFont="1" applyBorder="1" applyAlignment="1">
      <alignment horizontal="left" vertical="center"/>
    </xf>
    <xf numFmtId="0" fontId="12" fillId="33" borderId="58" xfId="9" applyFont="1" applyFill="1" applyBorder="1" applyAlignment="1" applyProtection="1">
      <alignment horizontal="center" vertical="center" wrapText="1"/>
      <protection hidden="1"/>
    </xf>
    <xf numFmtId="0" fontId="23" fillId="40" borderId="54" xfId="0" applyFont="1" applyFill="1" applyBorder="1" applyAlignment="1">
      <alignment horizontal="center"/>
    </xf>
    <xf numFmtId="0" fontId="23" fillId="40" borderId="55" xfId="0" applyFont="1" applyFill="1" applyBorder="1" applyAlignment="1">
      <alignment horizontal="center"/>
    </xf>
    <xf numFmtId="0" fontId="23" fillId="40" borderId="56" xfId="0" applyFont="1" applyFill="1" applyBorder="1" applyAlignment="1">
      <alignment horizontal="center"/>
    </xf>
    <xf numFmtId="0" fontId="23" fillId="46" borderId="54" xfId="0" applyFont="1" applyFill="1" applyBorder="1" applyAlignment="1">
      <alignment horizontal="center"/>
    </xf>
    <xf numFmtId="0" fontId="23" fillId="46" borderId="56" xfId="0" applyFont="1" applyFill="1" applyBorder="1" applyAlignment="1">
      <alignment horizontal="center"/>
    </xf>
    <xf numFmtId="0" fontId="24" fillId="32" borderId="54" xfId="0" applyFont="1" applyFill="1" applyBorder="1" applyAlignment="1">
      <alignment horizontal="center"/>
    </xf>
    <xf numFmtId="0" fontId="24" fillId="32" borderId="55" xfId="0" applyFont="1" applyFill="1" applyBorder="1" applyAlignment="1">
      <alignment horizontal="center"/>
    </xf>
    <xf numFmtId="0" fontId="24" fillId="32" borderId="56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49" fontId="58" fillId="6" borderId="0" xfId="17" applyNumberFormat="1" applyFont="1" applyFill="1" applyBorder="1" applyAlignment="1">
      <alignment horizontal="left"/>
    </xf>
    <xf numFmtId="49" fontId="12" fillId="37" borderId="7" xfId="0" applyNumberFormat="1" applyFont="1" applyFill="1" applyBorder="1" applyAlignment="1" applyProtection="1">
      <alignment horizontal="left" vertical="center"/>
      <protection hidden="1"/>
    </xf>
    <xf numFmtId="49" fontId="12" fillId="37" borderId="60" xfId="0" applyNumberFormat="1" applyFont="1" applyFill="1" applyBorder="1" applyAlignment="1" applyProtection="1">
      <alignment horizontal="left" vertical="center"/>
      <protection hidden="1"/>
    </xf>
    <xf numFmtId="0" fontId="17" fillId="0" borderId="12" xfId="17" applyFont="1" applyBorder="1" applyAlignment="1">
      <alignment horizontal="center" vertical="center"/>
    </xf>
    <xf numFmtId="0" fontId="17" fillId="0" borderId="53" xfId="17" applyFont="1" applyBorder="1" applyAlignment="1">
      <alignment horizontal="left" vertical="center"/>
    </xf>
    <xf numFmtId="0" fontId="18" fillId="0" borderId="55" xfId="17" applyFont="1" applyBorder="1" applyAlignment="1">
      <alignment horizontal="left" vertical="center"/>
    </xf>
    <xf numFmtId="49" fontId="58" fillId="6" borderId="0" xfId="13" applyNumberFormat="1" applyFont="1" applyFill="1" applyBorder="1" applyAlignment="1">
      <alignment horizontal="left"/>
    </xf>
    <xf numFmtId="49" fontId="0" fillId="0" borderId="54" xfId="83" applyNumberFormat="1" applyFont="1" applyBorder="1" applyAlignment="1">
      <alignment horizontal="center"/>
    </xf>
    <xf numFmtId="49" fontId="0" fillId="0" borderId="56" xfId="83" applyNumberFormat="1" applyFont="1" applyBorder="1" applyAlignment="1">
      <alignment horizontal="center"/>
    </xf>
    <xf numFmtId="191" fontId="0" fillId="6" borderId="61" xfId="83" applyNumberFormat="1" applyFont="1" applyFill="1" applyBorder="1" applyAlignment="1">
      <alignment horizontal="center"/>
    </xf>
    <xf numFmtId="191" fontId="0" fillId="6" borderId="57" xfId="83" applyNumberFormat="1" applyFont="1" applyFill="1" applyBorder="1" applyAlignment="1">
      <alignment horizontal="center"/>
    </xf>
    <xf numFmtId="191" fontId="4" fillId="6" borderId="61" xfId="83" applyNumberFormat="1" applyFont="1" applyFill="1" applyBorder="1" applyAlignment="1">
      <alignment horizontal="center"/>
    </xf>
    <xf numFmtId="176" fontId="0" fillId="6" borderId="60" xfId="83" applyNumberFormat="1" applyFont="1" applyFill="1" applyBorder="1" applyAlignment="1">
      <alignment horizontal="center"/>
    </xf>
    <xf numFmtId="176" fontId="0" fillId="6" borderId="59" xfId="83" applyNumberFormat="1" applyFont="1" applyFill="1" applyBorder="1" applyAlignment="1">
      <alignment horizontal="center"/>
    </xf>
    <xf numFmtId="176" fontId="0" fillId="6" borderId="53" xfId="83" applyNumberFormat="1" applyFont="1" applyFill="1" applyBorder="1" applyAlignment="1">
      <alignment horizontal="center"/>
    </xf>
    <xf numFmtId="176" fontId="4" fillId="6" borderId="6" xfId="83" applyNumberFormat="1" applyFont="1" applyFill="1" applyBorder="1" applyAlignment="1">
      <alignment horizontal="center"/>
    </xf>
    <xf numFmtId="176" fontId="4" fillId="6" borderId="15" xfId="83" applyNumberFormat="1" applyFont="1" applyFill="1" applyBorder="1" applyAlignment="1">
      <alignment horizontal="center"/>
    </xf>
    <xf numFmtId="176" fontId="1" fillId="6" borderId="0" xfId="83" applyNumberFormat="1" applyFont="1" applyFill="1" applyBorder="1" applyAlignment="1">
      <alignment horizontal="center"/>
    </xf>
    <xf numFmtId="176" fontId="1" fillId="6" borderId="10" xfId="83" applyNumberFormat="1" applyFont="1" applyFill="1" applyBorder="1" applyAlignment="1">
      <alignment horizontal="center"/>
    </xf>
    <xf numFmtId="176" fontId="4" fillId="6" borderId="55" xfId="83" applyNumberFormat="1" applyFont="1" applyFill="1" applyBorder="1" applyAlignment="1">
      <alignment horizontal="center"/>
    </xf>
    <xf numFmtId="176" fontId="4" fillId="6" borderId="56" xfId="83" applyNumberFormat="1" applyFont="1" applyFill="1" applyBorder="1" applyAlignment="1">
      <alignment horizontal="center"/>
    </xf>
    <xf numFmtId="49" fontId="12" fillId="40" borderId="54" xfId="83" applyNumberFormat="1" applyFont="1" applyFill="1" applyBorder="1" applyAlignment="1">
      <alignment horizontal="center" vertical="center"/>
    </xf>
    <xf numFmtId="49" fontId="12" fillId="40" borderId="56" xfId="83" applyNumberFormat="1" applyFont="1" applyFill="1" applyBorder="1" applyAlignment="1">
      <alignment horizontal="center" vertical="center"/>
    </xf>
    <xf numFmtId="43" fontId="12" fillId="26" borderId="58" xfId="83" applyFont="1" applyFill="1" applyBorder="1" applyAlignment="1">
      <alignment horizontal="center" vertical="center"/>
    </xf>
    <xf numFmtId="43" fontId="12" fillId="32" borderId="58" xfId="83" applyFont="1" applyFill="1" applyBorder="1" applyAlignment="1">
      <alignment horizontal="center" vertical="center"/>
    </xf>
    <xf numFmtId="49" fontId="4" fillId="39" borderId="54" xfId="83" applyNumberFormat="1" applyFont="1" applyFill="1" applyBorder="1" applyAlignment="1">
      <alignment horizontal="center" vertical="center"/>
    </xf>
    <xf numFmtId="49" fontId="4" fillId="39" borderId="56" xfId="83" applyNumberFormat="1" applyFont="1" applyFill="1" applyBorder="1" applyAlignment="1">
      <alignment horizontal="center" vertical="center"/>
    </xf>
    <xf numFmtId="176" fontId="8" fillId="6" borderId="4" xfId="83" applyNumberFormat="1" applyFont="1" applyFill="1" applyBorder="1" applyAlignment="1">
      <alignment horizontal="center"/>
    </xf>
    <xf numFmtId="176" fontId="8" fillId="6" borderId="10" xfId="83" applyNumberFormat="1" applyFont="1" applyFill="1" applyBorder="1" applyAlignment="1">
      <alignment horizontal="center"/>
    </xf>
    <xf numFmtId="176" fontId="0" fillId="6" borderId="0" xfId="83" applyNumberFormat="1" applyFont="1" applyFill="1" applyBorder="1" applyAlignment="1">
      <alignment horizontal="center"/>
    </xf>
    <xf numFmtId="176" fontId="0" fillId="6" borderId="10" xfId="83" applyNumberFormat="1" applyFont="1" applyFill="1" applyBorder="1" applyAlignment="1">
      <alignment horizontal="center"/>
    </xf>
    <xf numFmtId="0" fontId="12" fillId="32" borderId="0" xfId="0" applyFont="1" applyFill="1" applyAlignment="1">
      <alignment horizontal="center"/>
    </xf>
    <xf numFmtId="0" fontId="12" fillId="44" borderId="0" xfId="0" applyFont="1" applyFill="1" applyAlignment="1">
      <alignment horizontal="center" vertical="center" textRotation="90"/>
    </xf>
    <xf numFmtId="49" fontId="12" fillId="26" borderId="54" xfId="83" applyNumberFormat="1" applyFont="1" applyFill="1" applyBorder="1" applyAlignment="1">
      <alignment vertical="center"/>
    </xf>
    <xf numFmtId="49" fontId="12" fillId="26" borderId="55" xfId="83" applyNumberFormat="1" applyFont="1" applyFill="1" applyBorder="1" applyAlignment="1">
      <alignment vertical="center"/>
    </xf>
    <xf numFmtId="49" fontId="12" fillId="26" borderId="56" xfId="83" applyNumberFormat="1" applyFont="1" applyFill="1" applyBorder="1" applyAlignment="1">
      <alignment vertical="center"/>
    </xf>
    <xf numFmtId="49" fontId="12" fillId="37" borderId="54" xfId="83" applyNumberFormat="1" applyFont="1" applyFill="1" applyBorder="1" applyAlignment="1">
      <alignment horizontal="left" vertical="center"/>
    </xf>
    <xf numFmtId="49" fontId="12" fillId="37" borderId="55" xfId="83" applyNumberFormat="1" applyFont="1" applyFill="1" applyBorder="1" applyAlignment="1">
      <alignment horizontal="left" vertical="center"/>
    </xf>
    <xf numFmtId="49" fontId="12" fillId="37" borderId="56" xfId="83" applyNumberFormat="1" applyFont="1" applyFill="1" applyBorder="1" applyAlignment="1">
      <alignment horizontal="left" vertical="center"/>
    </xf>
    <xf numFmtId="0" fontId="17" fillId="0" borderId="54" xfId="17" applyFont="1" applyBorder="1" applyAlignment="1">
      <alignment horizontal="left" vertical="center"/>
    </xf>
    <xf numFmtId="0" fontId="17" fillId="0" borderId="55" xfId="17" applyFont="1" applyBorder="1" applyAlignment="1">
      <alignment horizontal="left" vertical="center"/>
    </xf>
    <xf numFmtId="0" fontId="17" fillId="0" borderId="56" xfId="17" applyFont="1" applyBorder="1" applyAlignment="1">
      <alignment horizontal="left" vertical="center"/>
    </xf>
    <xf numFmtId="0" fontId="8" fillId="0" borderId="58" xfId="17" applyFont="1" applyFill="1" applyBorder="1" applyAlignment="1">
      <alignment horizontal="center" vertical="center"/>
    </xf>
    <xf numFmtId="0" fontId="8" fillId="0" borderId="12" xfId="17" applyFont="1" applyFill="1" applyBorder="1" applyAlignment="1" applyProtection="1">
      <alignment horizontal="center" vertical="center"/>
      <protection hidden="1"/>
    </xf>
    <xf numFmtId="0" fontId="8" fillId="0" borderId="8" xfId="17" applyFont="1" applyFill="1" applyBorder="1" applyAlignment="1" applyProtection="1">
      <alignment horizontal="center" vertical="center"/>
      <protection hidden="1"/>
    </xf>
    <xf numFmtId="0" fontId="8" fillId="0" borderId="61" xfId="17" applyFont="1" applyFill="1" applyBorder="1" applyAlignment="1" applyProtection="1">
      <alignment horizontal="center" vertical="center"/>
      <protection hidden="1"/>
    </xf>
    <xf numFmtId="0" fontId="0" fillId="0" borderId="54" xfId="0" applyFill="1" applyBorder="1" applyAlignment="1">
      <alignment horizontal="left"/>
    </xf>
    <xf numFmtId="0" fontId="0" fillId="0" borderId="56" xfId="0" applyFill="1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6" xfId="0" applyBorder="1" applyAlignment="1">
      <alignment horizontal="left"/>
    </xf>
    <xf numFmtId="183" fontId="1" fillId="6" borderId="4" xfId="83" applyNumberFormat="1" applyFont="1" applyFill="1" applyBorder="1" applyAlignment="1">
      <alignment horizontal="center"/>
    </xf>
    <xf numFmtId="183" fontId="1" fillId="6" borderId="0" xfId="83" applyNumberFormat="1" applyFont="1" applyFill="1" applyBorder="1" applyAlignment="1">
      <alignment horizontal="center"/>
    </xf>
    <xf numFmtId="183" fontId="1" fillId="6" borderId="10" xfId="83" applyNumberFormat="1" applyFont="1" applyFill="1" applyBorder="1" applyAlignment="1">
      <alignment horizontal="center"/>
    </xf>
    <xf numFmtId="183" fontId="1" fillId="6" borderId="25" xfId="83" applyNumberFormat="1" applyFont="1" applyFill="1" applyBorder="1" applyAlignment="1">
      <alignment horizontal="center"/>
    </xf>
    <xf numFmtId="183" fontId="1" fillId="6" borderId="2" xfId="83" applyNumberFormat="1" applyFont="1" applyFill="1" applyBorder="1" applyAlignment="1">
      <alignment horizontal="center"/>
    </xf>
    <xf numFmtId="183" fontId="1" fillId="6" borderId="23" xfId="83" applyNumberFormat="1" applyFont="1" applyFill="1" applyBorder="1" applyAlignment="1">
      <alignment horizontal="center"/>
    </xf>
    <xf numFmtId="183" fontId="4" fillId="6" borderId="20" xfId="83" applyNumberFormat="1" applyFont="1" applyFill="1" applyBorder="1" applyAlignment="1">
      <alignment horizontal="center"/>
    </xf>
    <xf numFmtId="183" fontId="4" fillId="6" borderId="19" xfId="83" applyNumberFormat="1" applyFont="1" applyFill="1" applyBorder="1" applyAlignment="1">
      <alignment horizontal="center"/>
    </xf>
    <xf numFmtId="183" fontId="4" fillId="6" borderId="21" xfId="83" applyNumberFormat="1" applyFont="1" applyFill="1" applyBorder="1" applyAlignment="1">
      <alignment horizontal="center"/>
    </xf>
    <xf numFmtId="183" fontId="8" fillId="6" borderId="4" xfId="83" applyNumberFormat="1" applyFont="1" applyFill="1" applyBorder="1" applyAlignment="1">
      <alignment horizontal="center"/>
    </xf>
    <xf numFmtId="183" fontId="8" fillId="6" borderId="0" xfId="83" applyNumberFormat="1" applyFont="1" applyFill="1" applyBorder="1" applyAlignment="1">
      <alignment horizontal="center"/>
    </xf>
    <xf numFmtId="183" fontId="0" fillId="6" borderId="4" xfId="83" applyNumberFormat="1" applyFont="1" applyFill="1" applyBorder="1" applyAlignment="1">
      <alignment horizontal="center"/>
    </xf>
    <xf numFmtId="183" fontId="0" fillId="6" borderId="10" xfId="83" applyNumberFormat="1" applyFont="1" applyFill="1" applyBorder="1" applyAlignment="1">
      <alignment horizontal="center"/>
    </xf>
    <xf numFmtId="183" fontId="0" fillId="6" borderId="60" xfId="83" applyNumberFormat="1" applyFont="1" applyFill="1" applyBorder="1" applyAlignment="1">
      <alignment horizontal="center"/>
    </xf>
    <xf numFmtId="183" fontId="0" fillId="6" borderId="53" xfId="83" applyNumberFormat="1" applyFont="1" applyFill="1" applyBorder="1" applyAlignment="1">
      <alignment horizontal="center"/>
    </xf>
    <xf numFmtId="183" fontId="0" fillId="6" borderId="59" xfId="83" applyNumberFormat="1" applyFont="1" applyFill="1" applyBorder="1" applyAlignment="1">
      <alignment horizontal="center"/>
    </xf>
    <xf numFmtId="183" fontId="4" fillId="6" borderId="7" xfId="83" applyNumberFormat="1" applyFont="1" applyFill="1" applyBorder="1" applyAlignment="1">
      <alignment horizontal="center"/>
    </xf>
    <xf numFmtId="183" fontId="4" fillId="6" borderId="3" xfId="83" applyNumberFormat="1" applyFont="1" applyFill="1" applyBorder="1" applyAlignment="1">
      <alignment horizontal="center"/>
    </xf>
    <xf numFmtId="0" fontId="12" fillId="17" borderId="54" xfId="83" applyNumberFormat="1" applyFont="1" applyFill="1" applyBorder="1" applyAlignment="1">
      <alignment horizontal="left" vertical="center"/>
    </xf>
    <xf numFmtId="0" fontId="12" fillId="17" borderId="56" xfId="83" applyNumberFormat="1" applyFont="1" applyFill="1" applyBorder="1" applyAlignment="1">
      <alignment horizontal="left" vertical="center"/>
    </xf>
    <xf numFmtId="0" fontId="12" fillId="19" borderId="54" xfId="0" applyNumberFormat="1" applyFont="1" applyFill="1" applyBorder="1" applyAlignment="1">
      <alignment horizontal="left"/>
    </xf>
    <xf numFmtId="0" fontId="12" fillId="19" borderId="56" xfId="0" applyNumberFormat="1" applyFont="1" applyFill="1" applyBorder="1" applyAlignment="1">
      <alignment horizontal="left"/>
    </xf>
    <xf numFmtId="43" fontId="13" fillId="22" borderId="54" xfId="83" applyFont="1" applyFill="1" applyBorder="1" applyAlignment="1">
      <alignment horizontal="center"/>
    </xf>
    <xf numFmtId="43" fontId="13" fillId="22" borderId="55" xfId="83" applyFont="1" applyFill="1" applyBorder="1" applyAlignment="1">
      <alignment horizontal="center"/>
    </xf>
    <xf numFmtId="43" fontId="13" fillId="22" borderId="56" xfId="83" applyFont="1" applyFill="1" applyBorder="1" applyAlignment="1">
      <alignment horizontal="center"/>
    </xf>
    <xf numFmtId="0" fontId="12" fillId="18" borderId="54" xfId="83" applyNumberFormat="1" applyFont="1" applyFill="1" applyBorder="1" applyAlignment="1">
      <alignment horizontal="left"/>
    </xf>
    <xf numFmtId="0" fontId="12" fillId="18" borderId="56" xfId="83" applyNumberFormat="1" applyFont="1" applyFill="1" applyBorder="1" applyAlignment="1">
      <alignment horizontal="left"/>
    </xf>
    <xf numFmtId="43" fontId="13" fillId="21" borderId="7" xfId="83" applyFont="1" applyFill="1" applyBorder="1" applyAlignment="1">
      <alignment horizontal="center"/>
    </xf>
    <xf numFmtId="43" fontId="13" fillId="21" borderId="3" xfId="83" applyFont="1" applyFill="1" applyBorder="1" applyAlignment="1">
      <alignment horizontal="center"/>
    </xf>
    <xf numFmtId="43" fontId="13" fillId="21" borderId="15" xfId="83" applyFont="1" applyFill="1" applyBorder="1" applyAlignment="1">
      <alignment horizontal="center"/>
    </xf>
    <xf numFmtId="43" fontId="1" fillId="0" borderId="0" xfId="83" applyFont="1" applyFill="1" applyAlignment="1">
      <alignment horizontal="center"/>
    </xf>
    <xf numFmtId="0" fontId="0" fillId="0" borderId="54" xfId="83" applyNumberFormat="1" applyFont="1" applyBorder="1" applyAlignment="1">
      <alignment horizontal="center"/>
    </xf>
    <xf numFmtId="0" fontId="0" fillId="0" borderId="56" xfId="83" applyNumberFormat="1" applyFont="1" applyBorder="1" applyAlignment="1">
      <alignment horizontal="center"/>
    </xf>
    <xf numFmtId="43" fontId="0" fillId="0" borderId="54" xfId="83" applyFont="1" applyBorder="1" applyAlignment="1">
      <alignment horizontal="center"/>
    </xf>
    <xf numFmtId="43" fontId="0" fillId="0" borderId="56" xfId="83" applyFont="1" applyBorder="1" applyAlignment="1">
      <alignment horizontal="center"/>
    </xf>
    <xf numFmtId="191" fontId="0" fillId="6" borderId="17" xfId="83" applyNumberFormat="1" applyFont="1" applyFill="1" applyBorder="1" applyAlignment="1">
      <alignment horizontal="center"/>
    </xf>
    <xf numFmtId="191" fontId="0" fillId="6" borderId="18" xfId="83" applyNumberFormat="1" applyFont="1" applyFill="1" applyBorder="1" applyAlignment="1">
      <alignment horizontal="center"/>
    </xf>
    <xf numFmtId="191" fontId="0" fillId="6" borderId="63" xfId="83" applyNumberFormat="1" applyFont="1" applyFill="1" applyBorder="1" applyAlignment="1">
      <alignment horizontal="center"/>
    </xf>
    <xf numFmtId="191" fontId="0" fillId="6" borderId="62" xfId="83" applyNumberFormat="1" applyFont="1" applyFill="1" applyBorder="1" applyAlignment="1">
      <alignment horizontal="center"/>
    </xf>
    <xf numFmtId="191" fontId="4" fillId="6" borderId="17" xfId="83" applyNumberFormat="1" applyFont="1" applyFill="1" applyBorder="1" applyAlignment="1">
      <alignment horizontal="center"/>
    </xf>
    <xf numFmtId="191" fontId="4" fillId="6" borderId="18" xfId="83" applyNumberFormat="1" applyFont="1" applyFill="1" applyBorder="1" applyAlignment="1">
      <alignment horizontal="center"/>
    </xf>
    <xf numFmtId="43" fontId="4" fillId="6" borderId="0" xfId="83" applyFont="1" applyFill="1" applyAlignment="1">
      <alignment horizontal="center" vertical="center"/>
    </xf>
    <xf numFmtId="1" fontId="0" fillId="6" borderId="0" xfId="83" applyNumberFormat="1" applyFont="1" applyFill="1" applyAlignment="1">
      <alignment horizontal="center"/>
    </xf>
    <xf numFmtId="0" fontId="4" fillId="0" borderId="0" xfId="83" applyNumberFormat="1" applyFont="1" applyAlignment="1">
      <alignment horizontal="left" vertical="center"/>
    </xf>
    <xf numFmtId="173" fontId="4" fillId="6" borderId="0" xfId="69" applyNumberFormat="1" applyFont="1" applyFill="1" applyAlignment="1">
      <alignment horizontal="center" vertical="center"/>
    </xf>
    <xf numFmtId="164" fontId="4" fillId="6" borderId="0" xfId="83" applyNumberFormat="1" applyFont="1" applyFill="1" applyBorder="1" applyAlignment="1">
      <alignment horizontal="center" vertical="center"/>
    </xf>
    <xf numFmtId="49" fontId="4" fillId="0" borderId="0" xfId="83" applyNumberFormat="1" applyFont="1" applyBorder="1" applyAlignment="1">
      <alignment horizontal="left" vertical="center"/>
    </xf>
    <xf numFmtId="43" fontId="0" fillId="6" borderId="57" xfId="83" applyFont="1" applyFill="1" applyBorder="1" applyAlignment="1">
      <alignment horizontal="center"/>
    </xf>
    <xf numFmtId="43" fontId="4" fillId="6" borderId="61" xfId="83" applyFont="1" applyFill="1" applyBorder="1" applyAlignment="1">
      <alignment horizontal="center"/>
    </xf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43" fontId="0" fillId="6" borderId="58" xfId="83" applyFont="1" applyFill="1" applyBorder="1" applyAlignment="1">
      <alignment horizontal="center"/>
    </xf>
    <xf numFmtId="0" fontId="56" fillId="0" borderId="47" xfId="8" applyFont="1" applyBorder="1" applyAlignment="1" applyProtection="1">
      <alignment horizontal="left" wrapText="1"/>
      <protection hidden="1"/>
    </xf>
    <xf numFmtId="0" fontId="56" fillId="0" borderId="48" xfId="8" applyFont="1" applyBorder="1" applyAlignment="1" applyProtection="1">
      <alignment horizontal="left" wrapText="1"/>
      <protection hidden="1"/>
    </xf>
    <xf numFmtId="0" fontId="56" fillId="0" borderId="49" xfId="8" applyFont="1" applyBorder="1" applyAlignment="1" applyProtection="1">
      <alignment horizontal="left" wrapText="1"/>
      <protection hidden="1"/>
    </xf>
    <xf numFmtId="0" fontId="56" fillId="0" borderId="46" xfId="8" applyFont="1" applyBorder="1" applyAlignment="1" applyProtection="1">
      <alignment horizontal="left" wrapText="1"/>
      <protection hidden="1"/>
    </xf>
    <xf numFmtId="0" fontId="56" fillId="0" borderId="50" xfId="8" applyFont="1" applyBorder="1" applyAlignment="1" applyProtection="1">
      <alignment horizontal="left" wrapText="1"/>
      <protection hidden="1"/>
    </xf>
    <xf numFmtId="0" fontId="56" fillId="0" borderId="51" xfId="8" applyFont="1" applyBorder="1" applyAlignment="1" applyProtection="1">
      <alignment horizontal="left" wrapText="1"/>
      <protection hidden="1"/>
    </xf>
    <xf numFmtId="4" fontId="56" fillId="7" borderId="46" xfId="8" applyNumberFormat="1" applyFont="1" applyFill="1" applyBorder="1" applyAlignment="1" applyProtection="1">
      <alignment horizontal="center" wrapText="1"/>
      <protection hidden="1"/>
    </xf>
    <xf numFmtId="4" fontId="56" fillId="7" borderId="50" xfId="8" applyNumberFormat="1" applyFont="1" applyFill="1" applyBorder="1" applyAlignment="1" applyProtection="1">
      <alignment horizontal="center" wrapText="1"/>
      <protection hidden="1"/>
    </xf>
    <xf numFmtId="4" fontId="56" fillId="7" borderId="51" xfId="8" applyNumberFormat="1" applyFont="1" applyFill="1" applyBorder="1" applyAlignment="1" applyProtection="1">
      <alignment horizontal="center" wrapText="1"/>
      <protection hidden="1"/>
    </xf>
    <xf numFmtId="0" fontId="53" fillId="50" borderId="7" xfId="75" applyFont="1" applyFill="1" applyBorder="1" applyAlignment="1" applyProtection="1">
      <alignment horizontal="left" vertical="center" wrapText="1"/>
      <protection hidden="1"/>
    </xf>
    <xf numFmtId="0" fontId="53" fillId="50" borderId="52" xfId="75" applyFont="1" applyFill="1" applyBorder="1" applyAlignment="1" applyProtection="1">
      <alignment horizontal="left" vertical="center" wrapText="1"/>
      <protection hidden="1"/>
    </xf>
    <xf numFmtId="0" fontId="53" fillId="50" borderId="3" xfId="75" applyFont="1" applyFill="1" applyBorder="1" applyAlignment="1" applyProtection="1">
      <alignment horizontal="left" vertical="center" wrapText="1"/>
      <protection hidden="1"/>
    </xf>
    <xf numFmtId="0" fontId="53" fillId="50" borderId="15" xfId="75" applyFont="1" applyFill="1" applyBorder="1" applyAlignment="1" applyProtection="1">
      <alignment horizontal="left" vertical="center" wrapText="1"/>
      <protection hidden="1"/>
    </xf>
    <xf numFmtId="0" fontId="54" fillId="40" borderId="58" xfId="8" applyFont="1" applyFill="1" applyBorder="1" applyAlignment="1" applyProtection="1">
      <alignment horizontal="center" vertical="center" wrapText="1"/>
      <protection hidden="1"/>
    </xf>
    <xf numFmtId="0" fontId="12" fillId="42" borderId="6" xfId="9" applyFont="1" applyFill="1" applyBorder="1" applyAlignment="1" applyProtection="1">
      <alignment horizontal="center" vertical="center" wrapText="1"/>
      <protection hidden="1"/>
    </xf>
    <xf numFmtId="0" fontId="12" fillId="42" borderId="61" xfId="9" applyFont="1" applyFill="1" applyBorder="1" applyAlignment="1" applyProtection="1">
      <alignment horizontal="center" vertical="center" wrapText="1"/>
      <protection hidden="1"/>
    </xf>
    <xf numFmtId="0" fontId="12" fillId="42" borderId="54" xfId="9" applyFont="1" applyFill="1" applyBorder="1" applyAlignment="1" applyProtection="1">
      <alignment horizontal="center" vertical="center" wrapText="1"/>
      <protection hidden="1"/>
    </xf>
    <xf numFmtId="0" fontId="12" fillId="42" borderId="56" xfId="9" applyFont="1" applyFill="1" applyBorder="1" applyAlignment="1" applyProtection="1">
      <alignment horizontal="center" vertical="center" wrapText="1"/>
      <protection hidden="1"/>
    </xf>
    <xf numFmtId="0" fontId="12" fillId="42" borderId="58" xfId="9" applyFont="1" applyFill="1" applyBorder="1" applyAlignment="1" applyProtection="1">
      <alignment horizontal="center" vertical="center" wrapText="1"/>
      <protection hidden="1"/>
    </xf>
    <xf numFmtId="0" fontId="12" fillId="42" borderId="7" xfId="9" applyFont="1" applyFill="1" applyBorder="1" applyAlignment="1" applyProtection="1">
      <alignment horizontal="center" vertical="center" wrapText="1"/>
      <protection hidden="1"/>
    </xf>
    <xf numFmtId="0" fontId="12" fillId="42" borderId="60" xfId="9" applyFont="1" applyFill="1" applyBorder="1" applyAlignment="1" applyProtection="1">
      <alignment horizontal="center" vertical="center" wrapText="1"/>
      <protection hidden="1"/>
    </xf>
    <xf numFmtId="0" fontId="13" fillId="0" borderId="54" xfId="79" applyFont="1" applyFill="1" applyBorder="1" applyAlignment="1" applyProtection="1">
      <alignment horizontal="left" vertical="center"/>
      <protection hidden="1"/>
    </xf>
    <xf numFmtId="0" fontId="13" fillId="0" borderId="55" xfId="79" applyFont="1" applyFill="1" applyBorder="1" applyAlignment="1" applyProtection="1">
      <alignment horizontal="left" vertical="center"/>
      <protection hidden="1"/>
    </xf>
    <xf numFmtId="0" fontId="13" fillId="0" borderId="56" xfId="79" applyFont="1" applyFill="1" applyBorder="1" applyAlignment="1" applyProtection="1">
      <alignment horizontal="left" vertical="center"/>
      <protection hidden="1"/>
    </xf>
    <xf numFmtId="0" fontId="13" fillId="52" borderId="54" xfId="79" applyFont="1" applyFill="1" applyBorder="1" applyAlignment="1" applyProtection="1">
      <alignment horizontal="left" vertical="center"/>
      <protection hidden="1"/>
    </xf>
    <xf numFmtId="0" fontId="13" fillId="52" borderId="55" xfId="79" applyFont="1" applyFill="1" applyBorder="1" applyAlignment="1" applyProtection="1">
      <alignment horizontal="left" vertical="center"/>
      <protection hidden="1"/>
    </xf>
    <xf numFmtId="0" fontId="13" fillId="52" borderId="56" xfId="79" applyFont="1" applyFill="1" applyBorder="1" applyAlignment="1" applyProtection="1">
      <alignment horizontal="left" vertical="center"/>
      <protection hidden="1"/>
    </xf>
  </cellXfs>
  <cellStyles count="86">
    <cellStyle name="40 % - Akzent4" xfId="27" builtinId="43" customBuiltin="1"/>
    <cellStyle name="Aktives BK" xfId="36" xr:uid="{00000000-0005-0000-0000-000001000000}"/>
    <cellStyle name="Aufwandskonto" xfId="42" xr:uid="{00000000-0005-0000-0000-000002000000}"/>
    <cellStyle name="ausfuellen" xfId="18" xr:uid="{00000000-0005-0000-0000-000003000000}"/>
    <cellStyle name="ausfuellen 2" xfId="43" xr:uid="{00000000-0005-0000-0000-000004000000}"/>
    <cellStyle name="ausfüllen_bruch" xfId="44" xr:uid="{00000000-0005-0000-0000-000005000000}"/>
    <cellStyle name="Besuchter Hyperlink" xfId="34" builtinId="9" hidden="1"/>
    <cellStyle name="Besuchter Hyperlink" xfId="32" builtinId="9" hidden="1"/>
    <cellStyle name="Blau A" xfId="45" xr:uid="{00000000-0005-0000-0000-000008000000}"/>
    <cellStyle name="Blau B" xfId="46" xr:uid="{00000000-0005-0000-0000-000009000000}"/>
    <cellStyle name="Blau C" xfId="47" xr:uid="{00000000-0005-0000-0000-00000A000000}"/>
    <cellStyle name="Dezimal 2" xfId="48" xr:uid="{00000000-0005-0000-0000-00000B000000}"/>
    <cellStyle name="Dezimal 3" xfId="49" xr:uid="{00000000-0005-0000-0000-00000C000000}"/>
    <cellStyle name="Dezimal_Tabelle1" xfId="24" xr:uid="{00000000-0005-0000-0000-00000D000000}"/>
    <cellStyle name="Einzelkosten" xfId="50" xr:uid="{00000000-0005-0000-0000-00000E000000}"/>
    <cellStyle name="Ertragskonto" xfId="40" xr:uid="{00000000-0005-0000-0000-00000F000000}"/>
    <cellStyle name="Euro" xfId="5" xr:uid="{00000000-0005-0000-0000-000010000000}"/>
    <cellStyle name="Fixe Kosten" xfId="51" xr:uid="{00000000-0005-0000-0000-000011000000}"/>
    <cellStyle name="formeln" xfId="19" xr:uid="{00000000-0005-0000-0000-000012000000}"/>
    <cellStyle name="formeln 2" xfId="52" xr:uid="{00000000-0005-0000-0000-000013000000}"/>
    <cellStyle name="Gelb A (Aufw.)" xfId="41" xr:uid="{00000000-0005-0000-0000-000014000000}"/>
    <cellStyle name="Gelb B (BAB)" xfId="53" xr:uid="{00000000-0005-0000-0000-000015000000}"/>
    <cellStyle name="Gelb C" xfId="54" xr:uid="{00000000-0005-0000-0000-000016000000}"/>
    <cellStyle name="Gemeinkosten" xfId="55" xr:uid="{00000000-0005-0000-0000-000017000000}"/>
    <cellStyle name="Gesamtkosten" xfId="56" xr:uid="{00000000-0005-0000-0000-000018000000}"/>
    <cellStyle name="Grün A" xfId="57" xr:uid="{00000000-0005-0000-0000-000019000000}"/>
    <cellStyle name="Grün B" xfId="58" xr:uid="{00000000-0005-0000-0000-00001A000000}"/>
    <cellStyle name="Grün C (Erfolgsk.)" xfId="39" xr:uid="{00000000-0005-0000-0000-00001B000000}"/>
    <cellStyle name="Gut" xfId="26" builtinId="26"/>
    <cellStyle name="Kennzahlen" xfId="59" xr:uid="{00000000-0005-0000-0000-00001D000000}"/>
    <cellStyle name="Kennzahlen 2" xfId="60" xr:uid="{00000000-0005-0000-0000-00001E000000}"/>
    <cellStyle name="Komma" xfId="1" builtinId="3"/>
    <cellStyle name="Komma 2" xfId="4" xr:uid="{00000000-0005-0000-0000-000020000000}"/>
    <cellStyle name="Komma 2 2" xfId="6" xr:uid="{00000000-0005-0000-0000-000021000000}"/>
    <cellStyle name="Komma 2 2 2" xfId="30" xr:uid="{00000000-0005-0000-0000-000022000000}"/>
    <cellStyle name="Komma 2 3" xfId="61" xr:uid="{00000000-0005-0000-0000-000023000000}"/>
    <cellStyle name="Komma 3" xfId="16" xr:uid="{00000000-0005-0000-0000-000024000000}"/>
    <cellStyle name="Komma 3 2" xfId="29" xr:uid="{00000000-0005-0000-0000-000025000000}"/>
    <cellStyle name="Komma 3 2 2" xfId="83" xr:uid="{00000000-0005-0000-0000-000026000000}"/>
    <cellStyle name="Komma 4" xfId="22" xr:uid="{00000000-0005-0000-0000-000027000000}"/>
    <cellStyle name="Komma 4 2" xfId="62" xr:uid="{00000000-0005-0000-0000-000028000000}"/>
    <cellStyle name="Komma 5" xfId="23" xr:uid="{00000000-0005-0000-0000-000029000000}"/>
    <cellStyle name="Komma 6" xfId="63" xr:uid="{00000000-0005-0000-0000-00002A000000}"/>
    <cellStyle name="Komma 7" xfId="85" xr:uid="{00000000-0005-0000-0000-00002B000000}"/>
    <cellStyle name="Lila A" xfId="64" xr:uid="{00000000-0005-0000-0000-00002C000000}"/>
    <cellStyle name="Lila B" xfId="65" xr:uid="{00000000-0005-0000-0000-00002D000000}"/>
    <cellStyle name="Lila C (Akt. BK)" xfId="35" xr:uid="{00000000-0005-0000-0000-00002E000000}"/>
    <cellStyle name="Link" xfId="33" builtinId="8" hidden="1"/>
    <cellStyle name="Link" xfId="31" builtinId="8" hidden="1"/>
    <cellStyle name="Link" xfId="82" builtinId="8"/>
    <cellStyle name="Orange A" xfId="66" xr:uid="{00000000-0005-0000-0000-000032000000}"/>
    <cellStyle name="Orange B (BÜB)" xfId="67" xr:uid="{00000000-0005-0000-0000-000033000000}"/>
    <cellStyle name="Orange B (Pass. BK)" xfId="37" xr:uid="{00000000-0005-0000-0000-000034000000}"/>
    <cellStyle name="Orange C" xfId="68" xr:uid="{00000000-0005-0000-0000-000035000000}"/>
    <cellStyle name="Passives BK" xfId="38" xr:uid="{00000000-0005-0000-0000-000036000000}"/>
    <cellStyle name="Prozent" xfId="15" builtinId="5"/>
    <cellStyle name="Prozent 2" xfId="7" xr:uid="{00000000-0005-0000-0000-000038000000}"/>
    <cellStyle name="Prozent 3" xfId="69" xr:uid="{00000000-0005-0000-0000-000039000000}"/>
    <cellStyle name="Purple A" xfId="70" xr:uid="{00000000-0005-0000-0000-00003A000000}"/>
    <cellStyle name="Purple B" xfId="71" xr:uid="{00000000-0005-0000-0000-00003B000000}"/>
    <cellStyle name="Purple C" xfId="72" xr:uid="{00000000-0005-0000-0000-00003C000000}"/>
    <cellStyle name="Schlecht 2" xfId="73" xr:uid="{00000000-0005-0000-0000-00003D000000}"/>
    <cellStyle name="Standard" xfId="0" builtinId="0"/>
    <cellStyle name="Standard 2" xfId="8" xr:uid="{00000000-0005-0000-0000-00003F000000}"/>
    <cellStyle name="Standard 2 2" xfId="9" xr:uid="{00000000-0005-0000-0000-000040000000}"/>
    <cellStyle name="Standard 3" xfId="10" xr:uid="{00000000-0005-0000-0000-000041000000}"/>
    <cellStyle name="Standard 4" xfId="21" xr:uid="{00000000-0005-0000-0000-000042000000}"/>
    <cellStyle name="Standard 4 2" xfId="74" xr:uid="{00000000-0005-0000-0000-000043000000}"/>
    <cellStyle name="Standard 4 3" xfId="75" xr:uid="{00000000-0005-0000-0000-000044000000}"/>
    <cellStyle name="Standard 5" xfId="76" xr:uid="{00000000-0005-0000-0000-000045000000}"/>
    <cellStyle name="Standard 6" xfId="11" xr:uid="{00000000-0005-0000-0000-000046000000}"/>
    <cellStyle name="Standard 7" xfId="77" xr:uid="{00000000-0005-0000-0000-000047000000}"/>
    <cellStyle name="Standard 8" xfId="78" xr:uid="{00000000-0005-0000-0000-000048000000}"/>
    <cellStyle name="Standard 9" xfId="79" xr:uid="{00000000-0005-0000-0000-000049000000}"/>
    <cellStyle name="Standard 9 2" xfId="80" xr:uid="{00000000-0005-0000-0000-00004A000000}"/>
    <cellStyle name="Standard_Kassa-Bankbuch _Barth" xfId="25" xr:uid="{00000000-0005-0000-0000-00004B000000}"/>
    <cellStyle name="Standard_Lösungen RW 3" xfId="17" xr:uid="{00000000-0005-0000-0000-00004C000000}"/>
    <cellStyle name="Standard_Lösungen RW HAS1" xfId="28" xr:uid="{00000000-0005-0000-0000-00004D000000}"/>
    <cellStyle name="Ueberschrift_gelb" xfId="20" xr:uid="{00000000-0005-0000-0000-00004E000000}"/>
    <cellStyle name="Variable Kosten" xfId="81" xr:uid="{00000000-0005-0000-0000-00004F000000}"/>
    <cellStyle name="Währung" xfId="2" builtinId="4"/>
    <cellStyle name="Währung 2" xfId="3" xr:uid="{00000000-0005-0000-0000-000051000000}"/>
    <cellStyle name="Währung 2 2" xfId="12" xr:uid="{00000000-0005-0000-0000-000052000000}"/>
    <cellStyle name="Währung 3" xfId="13" xr:uid="{00000000-0005-0000-0000-000053000000}"/>
    <cellStyle name="Währung 4" xfId="14" xr:uid="{00000000-0005-0000-0000-000054000000}"/>
    <cellStyle name="Währung 4 2" xfId="84" xr:uid="{00000000-0005-0000-0000-000055000000}"/>
  </cellStyles>
  <dxfs count="0"/>
  <tableStyles count="0" defaultTableStyle="TableStyleMedium2" defaultPivotStyle="PivotStyleLight16"/>
  <colors>
    <mruColors>
      <color rgb="FFF39200"/>
      <color rgb="FFE9500E"/>
      <color rgb="FFE71D72"/>
      <color rgb="FFFBBA00"/>
      <color rgb="FFFFF0D6"/>
      <color rgb="FFF5D4D0"/>
      <color rgb="FFD0E8DC"/>
      <color rgb="FF00964F"/>
      <color rgb="FF85BE57"/>
      <color rgb="FF00A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externalLink" Target="externalLinks/externalLink3.xml"/><Relationship Id="rId128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externalLink" Target="externalLinks/externalLink4.xml"/><Relationship Id="rId129" Type="http://schemas.openxmlformats.org/officeDocument/2006/relationships/externalLink" Target="externalLinks/externalLink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theme" Target="theme/theme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externalLink" Target="externalLinks/externalLink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sharedStrings" Target="sharedString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53</xdr:row>
      <xdr:rowOff>44891</xdr:rowOff>
    </xdr:from>
    <xdr:to>
      <xdr:col>2</xdr:col>
      <xdr:colOff>466725</xdr:colOff>
      <xdr:row>66</xdr:row>
      <xdr:rowOff>36148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9617516"/>
          <a:ext cx="2057401" cy="246775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39</xdr:row>
      <xdr:rowOff>38100</xdr:rowOff>
    </xdr:from>
    <xdr:to>
      <xdr:col>2</xdr:col>
      <xdr:colOff>495300</xdr:colOff>
      <xdr:row>50</xdr:row>
      <xdr:rowOff>134649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942" t="3727" r="2559" b="1540"/>
        <a:stretch/>
      </xdr:blipFill>
      <xdr:spPr>
        <a:xfrm>
          <a:off x="200025" y="6943725"/>
          <a:ext cx="1924050" cy="2192049"/>
        </a:xfrm>
        <a:prstGeom prst="rect">
          <a:avLst/>
        </a:prstGeom>
        <a:ln>
          <a:solidFill>
            <a:srgbClr val="E9500E"/>
          </a:solidFill>
        </a:ln>
      </xdr:spPr>
    </xdr:pic>
    <xdr:clientData/>
  </xdr:twoCellAnchor>
  <xdr:twoCellAnchor>
    <xdr:from>
      <xdr:col>0</xdr:col>
      <xdr:colOff>47626</xdr:colOff>
      <xdr:row>20</xdr:row>
      <xdr:rowOff>28576</xdr:rowOff>
    </xdr:from>
    <xdr:to>
      <xdr:col>2</xdr:col>
      <xdr:colOff>371475</xdr:colOff>
      <xdr:row>33</xdr:row>
      <xdr:rowOff>28576</xdr:rowOff>
    </xdr:to>
    <xdr:grpSp>
      <xdr:nvGrpSpPr>
        <xdr:cNvPr id="18" name="Gruppier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47626" y="3600451"/>
          <a:ext cx="1952624" cy="2476500"/>
          <a:chOff x="2686051" y="3181351"/>
          <a:chExt cx="1820769" cy="2476500"/>
        </a:xfrm>
      </xdr:grpSpPr>
      <xdr:pic>
        <xdr:nvPicPr>
          <xdr:cNvPr id="16" name="Grafik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1496" r="1367" b="1484"/>
          <a:stretch/>
        </xdr:blipFill>
        <xdr:spPr>
          <a:xfrm>
            <a:off x="2686051" y="3181351"/>
            <a:ext cx="1820769" cy="2476500"/>
          </a:xfrm>
          <a:prstGeom prst="rect">
            <a:avLst/>
          </a:prstGeom>
        </xdr:spPr>
      </xdr:pic>
      <xdr:sp macro="" textlink="">
        <xdr:nvSpPr>
          <xdr:cNvPr id="17" name="Ellips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2809875" y="5467350"/>
            <a:ext cx="288000" cy="180000"/>
          </a:xfrm>
          <a:prstGeom prst="ellipse">
            <a:avLst/>
          </a:prstGeom>
          <a:noFill/>
          <a:ln>
            <a:solidFill>
              <a:srgbClr val="E71D7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>
    <xdr:from>
      <xdr:col>5</xdr:col>
      <xdr:colOff>19050</xdr:colOff>
      <xdr:row>39</xdr:row>
      <xdr:rowOff>38099</xdr:rowOff>
    </xdr:from>
    <xdr:to>
      <xdr:col>7</xdr:col>
      <xdr:colOff>1323975</xdr:colOff>
      <xdr:row>50</xdr:row>
      <xdr:rowOff>114300</xdr:rowOff>
    </xdr:to>
    <xdr:grpSp>
      <xdr:nvGrpSpPr>
        <xdr:cNvPr id="22" name="Gruppier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2867025" y="7134224"/>
          <a:ext cx="2828925" cy="2171701"/>
          <a:chOff x="3371850" y="6943725"/>
          <a:chExt cx="2724150" cy="2023242"/>
        </a:xfrm>
      </xdr:grpSpPr>
      <xdr:pic>
        <xdr:nvPicPr>
          <xdr:cNvPr id="12" name="Grafik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371850" y="6943725"/>
            <a:ext cx="2724150" cy="2023242"/>
          </a:xfrm>
          <a:prstGeom prst="rect">
            <a:avLst/>
          </a:prstGeom>
        </xdr:spPr>
      </xdr:pic>
      <xdr:sp macro="" textlink="">
        <xdr:nvSpPr>
          <xdr:cNvPr id="20" name="Rechteck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3390900" y="8496300"/>
            <a:ext cx="752475" cy="190500"/>
          </a:xfrm>
          <a:prstGeom prst="rect">
            <a:avLst/>
          </a:prstGeom>
          <a:noFill/>
          <a:ln>
            <a:solidFill>
              <a:srgbClr val="E71D7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21" name="Rechteck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3390900" y="7429500"/>
            <a:ext cx="2676525" cy="190500"/>
          </a:xfrm>
          <a:prstGeom prst="rect">
            <a:avLst/>
          </a:prstGeom>
          <a:noFill/>
          <a:ln>
            <a:solidFill>
              <a:srgbClr val="E71D7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98535</xdr:colOff>
      <xdr:row>42</xdr:row>
      <xdr:rowOff>104775</xdr:rowOff>
    </xdr:from>
    <xdr:to>
      <xdr:col>6</xdr:col>
      <xdr:colOff>790575</xdr:colOff>
      <xdr:row>42</xdr:row>
      <xdr:rowOff>105103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4600-000003000000}"/>
            </a:ext>
          </a:extLst>
        </xdr:cNvPr>
        <xdr:cNvCxnSpPr/>
      </xdr:nvCxnSpPr>
      <xdr:spPr>
        <a:xfrm flipV="1">
          <a:off x="3775185" y="7915275"/>
          <a:ext cx="692040" cy="3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68</xdr:row>
      <xdr:rowOff>95250</xdr:rowOff>
    </xdr:from>
    <xdr:to>
      <xdr:col>6</xdr:col>
      <xdr:colOff>787290</xdr:colOff>
      <xdr:row>68</xdr:row>
      <xdr:rowOff>95578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4600-000005000000}"/>
            </a:ext>
          </a:extLst>
        </xdr:cNvPr>
        <xdr:cNvCxnSpPr/>
      </xdr:nvCxnSpPr>
      <xdr:spPr>
        <a:xfrm flipV="1">
          <a:off x="3771900" y="12858750"/>
          <a:ext cx="692040" cy="3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87191</xdr:colOff>
      <xdr:row>42</xdr:row>
      <xdr:rowOff>95250</xdr:rowOff>
    </xdr:from>
    <xdr:to>
      <xdr:col>6</xdr:col>
      <xdr:colOff>771525</xdr:colOff>
      <xdr:row>42</xdr:row>
      <xdr:rowOff>97448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CxnSpPr/>
      </xdr:nvCxnSpPr>
      <xdr:spPr>
        <a:xfrm flipV="1">
          <a:off x="3859091" y="7905750"/>
          <a:ext cx="684334" cy="21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108683</xdr:colOff>
      <xdr:row>33</xdr:row>
      <xdr:rowOff>95250</xdr:rowOff>
    </xdr:from>
    <xdr:to>
      <xdr:col>6</xdr:col>
      <xdr:colOff>800100</xdr:colOff>
      <xdr:row>33</xdr:row>
      <xdr:rowOff>98181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0000000-0008-0000-6D00-000002000000}"/>
            </a:ext>
          </a:extLst>
        </xdr:cNvPr>
        <xdr:cNvCxnSpPr/>
      </xdr:nvCxnSpPr>
      <xdr:spPr>
        <a:xfrm flipV="1">
          <a:off x="3375758" y="6381750"/>
          <a:ext cx="691417" cy="29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62</xdr:row>
      <xdr:rowOff>95250</xdr:rowOff>
    </xdr:from>
    <xdr:to>
      <xdr:col>6</xdr:col>
      <xdr:colOff>786667</xdr:colOff>
      <xdr:row>62</xdr:row>
      <xdr:rowOff>98181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6D00-000005000000}"/>
            </a:ext>
          </a:extLst>
        </xdr:cNvPr>
        <xdr:cNvCxnSpPr/>
      </xdr:nvCxnSpPr>
      <xdr:spPr>
        <a:xfrm flipV="1">
          <a:off x="3362325" y="11906250"/>
          <a:ext cx="691417" cy="29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20</xdr:row>
      <xdr:rowOff>95250</xdr:rowOff>
    </xdr:from>
    <xdr:to>
      <xdr:col>6</xdr:col>
      <xdr:colOff>796192</xdr:colOff>
      <xdr:row>20</xdr:row>
      <xdr:rowOff>98181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6E00-000003000000}"/>
            </a:ext>
          </a:extLst>
        </xdr:cNvPr>
        <xdr:cNvCxnSpPr/>
      </xdr:nvCxnSpPr>
      <xdr:spPr>
        <a:xfrm flipV="1">
          <a:off x="3552825" y="3714750"/>
          <a:ext cx="691417" cy="29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nz\Belege_Vorlagen\vorlag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BAUERPOINT2/Businesskolleg%202019-20/E:/Manz/Belege_Vorlagen/vorlag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BAUERPOINT2/Businesskolleg%202019-20/L:/Manz/Belege_Vorlagen/vorlag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ssen_will_mehr\Manz_2018\UR%20Ineu\Belege_Zusatzbeispiele%20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BAUERPOINT2/Businesskolleg%202019-20/K:/Manz/weitere_Zusatzbeispiele2012/belege_weitere_zusatzbeispie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olumes\BAUERPOINT2\Businesskolleg%202019-20\C:\belegsimulator\belegsimulator\belege\er_ar\06_holz_moebel\03_nutz_hol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olumes\BAUERPOINT2\Businesskolleg%202019-20\C:\Manz\Belege_Vorlagen\vorlag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BAUERPOINT2/Businesskolleg%202019-20/C:/Manz/Belege_Vorlagen/vorlag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olumes\BAUERPOINT2\Businesskolleg%202019-20\E:\Manz\Belege_Vorlagen\vorla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 Stolzlechner"/>
      <sheetName val="GS Stolzlechner"/>
      <sheetName val="Gehaltsabrechnung"/>
      <sheetName val="gehaltsabhängige Abgaben"/>
      <sheetName val="elektronik hager GS"/>
      <sheetName val="elektronik hager AR"/>
      <sheetName val="Ökostar"/>
      <sheetName val="hartl haushaltsgeräte GS"/>
      <sheetName val="clean up"/>
      <sheetName val="hölzl_kids&amp;fashion Gutschrift"/>
      <sheetName val="AR hölzl_kids&amp;fashion"/>
      <sheetName val="toyota pamminger"/>
      <sheetName val="boardfashion"/>
      <sheetName val="textilwelt"/>
      <sheetName val="panhofer ER a"/>
      <sheetName val="panhofer AR"/>
      <sheetName val="Tabelle1"/>
      <sheetName val="privatentnahme"/>
    </sheetNames>
    <sheetDataSet>
      <sheetData sheetId="0"/>
      <sheetData sheetId="1">
        <row r="30">
          <cell r="P30">
            <v>-60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 Stolzlechne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 Stolzlechner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 Top Computer"/>
      <sheetName val="ER Conova 4525"/>
      <sheetName val="gordon E498 (2)"/>
      <sheetName val="krenn bürofachmarkt"/>
      <sheetName val="bürofachmarkt krenn konto"/>
      <sheetName val="neumayer zahlschein (2)"/>
      <sheetName val="textilwelt"/>
      <sheetName val="neumayer_kontoauszug"/>
      <sheetName val="neumayer zahlschein"/>
      <sheetName val="panhofer AR"/>
      <sheetName val="boardfashion E498"/>
      <sheetName val="ER Stolzlechner"/>
      <sheetName val="GS Stolzlechner"/>
      <sheetName val="AR hölzl_kids&amp;fashion"/>
      <sheetName val="AR hölzl_kids&amp;fashion GS (2)"/>
      <sheetName val="AR hölzl_kids&amp;fashion GS"/>
      <sheetName val="Kids &amp; fashion Kontoauszug"/>
      <sheetName val="elektronik hager AR"/>
      <sheetName val="elektronik hager GS"/>
      <sheetName val="hager kontoauszug"/>
      <sheetName val="eder kontoauszug"/>
      <sheetName val="eder zahlschein"/>
      <sheetName val="Ökostar"/>
      <sheetName val="clean up"/>
      <sheetName val="Kids &amp; fashion Kontoauszug (2)"/>
      <sheetName val="hartl kontoauszug"/>
      <sheetName val="hartl zahlschein (3)"/>
      <sheetName val="Online Kontoauszug handelsbank"/>
      <sheetName val="Online Kontoauszug handelsb (2"/>
      <sheetName val="Online Kontoauszug hartl 3"/>
      <sheetName val="hartl haushaltsgeräte GS"/>
      <sheetName val="Kids &amp; Funk Kontoauszug"/>
      <sheetName val="Baufachmarkt Kontoauszug"/>
      <sheetName val="gehaltsabhängige Abgaben"/>
      <sheetName val="Gehaltsabrechnung"/>
      <sheetName val="toyota pamminger"/>
      <sheetName val="Tabelle1"/>
      <sheetName val="privatentnah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">
          <cell r="D25">
            <v>1</v>
          </cell>
          <cell r="R25">
            <v>-60</v>
          </cell>
        </row>
        <row r="30">
          <cell r="R30">
            <v>-60</v>
          </cell>
        </row>
        <row r="31">
          <cell r="O31">
            <v>0.2</v>
          </cell>
          <cell r="R31">
            <v>-12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 Stolzlechn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ternehmensdaten"/>
      <sheetName val="rechnung"/>
      <sheetName val="gutschrift"/>
      <sheetName val="nachtr_rabatt"/>
      <sheetName val="zahlschein"/>
      <sheetName val="eban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 Stolzlechner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 Stolzlechner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 Stolzlechn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19.bin"/><Relationship Id="rId1" Type="http://schemas.openxmlformats.org/officeDocument/2006/relationships/hyperlink" Target="https://formulare.bmf.gv.at/service/formulare/inter-Steuern/pdfs/2020/U30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74"/>
  <sheetViews>
    <sheetView tabSelected="1" zoomScaleNormal="100" workbookViewId="0">
      <selection activeCell="A2" sqref="A2"/>
    </sheetView>
  </sheetViews>
  <sheetFormatPr baseColWidth="10" defaultColWidth="11.42578125" defaultRowHeight="15" x14ac:dyDescent="0.25"/>
  <cols>
    <col min="1" max="1" width="2.7109375" customWidth="1"/>
    <col min="2" max="2" width="21.7109375" customWidth="1"/>
    <col min="3" max="3" width="10" customWidth="1"/>
    <col min="4" max="4" width="5.28515625" customWidth="1"/>
    <col min="5" max="5" width="3" customWidth="1"/>
    <col min="8" max="8" width="21.5703125" customWidth="1"/>
    <col min="11" max="11" width="14.28515625" customWidth="1"/>
  </cols>
  <sheetData>
    <row r="1" spans="1:11" ht="26.25" x14ac:dyDescent="0.4">
      <c r="A1" s="1194" t="s">
        <v>1072</v>
      </c>
      <c r="B1" s="1195"/>
      <c r="C1" s="1195"/>
      <c r="D1" s="1195"/>
      <c r="E1" s="1195"/>
      <c r="F1" s="1187"/>
      <c r="G1" s="1187"/>
      <c r="H1" s="1187"/>
      <c r="I1" s="1199"/>
      <c r="J1" s="1199"/>
      <c r="K1" s="1199"/>
    </row>
    <row r="2" spans="1:11" x14ac:dyDescent="0.25">
      <c r="A2" s="1188"/>
      <c r="B2" s="1188"/>
      <c r="C2" s="1188"/>
      <c r="D2" s="1188"/>
      <c r="E2" s="1188"/>
      <c r="F2" s="1188"/>
      <c r="G2" s="1188"/>
      <c r="H2" s="1188"/>
      <c r="I2" s="1199"/>
      <c r="J2" s="1199"/>
      <c r="K2" s="1199"/>
    </row>
    <row r="3" spans="1:11" x14ac:dyDescent="0.25">
      <c r="A3" s="1189" t="s">
        <v>1082</v>
      </c>
      <c r="B3" s="1188"/>
      <c r="C3" s="1188"/>
      <c r="D3" s="1188"/>
      <c r="E3" s="1188"/>
      <c r="F3" s="1188"/>
      <c r="G3" s="1188"/>
      <c r="H3" s="1188"/>
      <c r="I3" s="1199"/>
      <c r="J3" s="1199"/>
      <c r="K3" s="1199"/>
    </row>
    <row r="4" spans="1:11" x14ac:dyDescent="0.25">
      <c r="A4" s="1189" t="s">
        <v>1083</v>
      </c>
      <c r="B4" s="1188"/>
      <c r="C4" s="1188"/>
      <c r="D4" s="1188"/>
      <c r="E4" s="1188"/>
      <c r="F4" s="1188"/>
      <c r="G4" s="1188"/>
      <c r="H4" s="1188"/>
      <c r="I4" s="1199"/>
      <c r="J4" s="1199"/>
      <c r="K4" s="1199"/>
    </row>
    <row r="5" spans="1:11" x14ac:dyDescent="0.25">
      <c r="A5" s="1189"/>
      <c r="B5" s="1188"/>
      <c r="C5" s="1188"/>
      <c r="D5" s="1188"/>
      <c r="E5" s="1188"/>
      <c r="F5" s="1188"/>
      <c r="G5" s="1188"/>
      <c r="H5" s="1188"/>
      <c r="I5" s="1199"/>
      <c r="J5" s="1199"/>
      <c r="K5" s="1199"/>
    </row>
    <row r="6" spans="1:11" x14ac:dyDescent="0.25">
      <c r="A6" s="1190" t="s">
        <v>1097</v>
      </c>
      <c r="B6" s="1188"/>
      <c r="C6" s="1188"/>
      <c r="D6" s="1188"/>
      <c r="E6" s="1188"/>
      <c r="F6" s="1188"/>
      <c r="G6" s="1188"/>
      <c r="H6" s="1188"/>
      <c r="I6" s="1199"/>
      <c r="J6" s="1199"/>
      <c r="K6" s="1199"/>
    </row>
    <row r="7" spans="1:11" x14ac:dyDescent="0.25">
      <c r="A7" s="1191" t="s">
        <v>1084</v>
      </c>
      <c r="B7" s="1188"/>
      <c r="C7" s="1188"/>
      <c r="D7" s="1188"/>
      <c r="E7" s="1188"/>
      <c r="F7" s="1188"/>
      <c r="G7" s="1188"/>
      <c r="H7" s="1188"/>
      <c r="I7" s="1199"/>
      <c r="J7" s="1199"/>
      <c r="K7" s="1199"/>
    </row>
    <row r="8" spans="1:11" x14ac:dyDescent="0.25">
      <c r="A8" s="1191" t="s">
        <v>1085</v>
      </c>
      <c r="B8" s="1188"/>
      <c r="C8" s="1188"/>
      <c r="D8" s="1188"/>
      <c r="E8" s="1188"/>
      <c r="F8" s="1188"/>
      <c r="G8" s="1188"/>
      <c r="H8" s="1188"/>
      <c r="I8" s="1199"/>
      <c r="J8" s="1199"/>
      <c r="K8" s="1199"/>
    </row>
    <row r="9" spans="1:11" ht="3.95" customHeight="1" x14ac:dyDescent="0.25">
      <c r="A9" s="1191"/>
      <c r="B9" s="1188"/>
      <c r="C9" s="1188"/>
      <c r="D9" s="1188"/>
      <c r="E9" s="1188"/>
      <c r="F9" s="1188"/>
      <c r="G9" s="1188"/>
      <c r="H9" s="1188"/>
      <c r="I9" s="1199"/>
      <c r="J9" s="1199"/>
      <c r="K9" s="1199"/>
    </row>
    <row r="10" spans="1:11" ht="15" customHeight="1" x14ac:dyDescent="0.3">
      <c r="A10" s="1191" t="s">
        <v>1086</v>
      </c>
      <c r="B10" s="1192"/>
      <c r="C10" s="1192"/>
      <c r="D10" s="1192"/>
      <c r="E10" s="1192"/>
      <c r="F10" s="1192"/>
      <c r="G10" s="1192"/>
      <c r="H10" s="1192"/>
      <c r="I10" s="1200"/>
      <c r="J10" s="1200"/>
      <c r="K10" s="1200"/>
    </row>
    <row r="11" spans="1:11" x14ac:dyDescent="0.25">
      <c r="A11" s="1191" t="s">
        <v>1087</v>
      </c>
      <c r="B11" s="1188"/>
      <c r="C11" s="1188"/>
      <c r="D11" s="1188"/>
      <c r="E11" s="1188"/>
      <c r="F11" s="1188"/>
      <c r="G11" s="1188"/>
      <c r="H11" s="1188"/>
      <c r="I11" s="1199"/>
      <c r="J11" s="1199"/>
      <c r="K11" s="1199"/>
    </row>
    <row r="12" spans="1:11" ht="3.95" customHeight="1" x14ac:dyDescent="0.3">
      <c r="A12" s="1189"/>
      <c r="B12" s="1192"/>
      <c r="C12" s="1192"/>
      <c r="D12" s="1192"/>
      <c r="E12" s="1192"/>
      <c r="F12" s="1192"/>
      <c r="G12" s="1192"/>
      <c r="H12" s="1192"/>
      <c r="I12" s="1200"/>
      <c r="J12" s="1200"/>
      <c r="K12" s="1200"/>
    </row>
    <row r="13" spans="1:11" x14ac:dyDescent="0.25">
      <c r="A13" s="1191" t="s">
        <v>1070</v>
      </c>
      <c r="B13" s="1188"/>
      <c r="C13" s="1188"/>
      <c r="D13" s="1188"/>
      <c r="E13" s="1188"/>
      <c r="F13" s="1188"/>
      <c r="G13" s="1188"/>
      <c r="H13" s="1188"/>
      <c r="I13" s="1199"/>
      <c r="J13" s="1199"/>
      <c r="K13" s="1199"/>
    </row>
    <row r="14" spans="1:11" x14ac:dyDescent="0.25">
      <c r="A14" s="1189"/>
      <c r="B14" s="1188"/>
      <c r="C14" s="1188"/>
      <c r="D14" s="1188"/>
      <c r="E14" s="1188"/>
      <c r="F14" s="1188"/>
      <c r="G14" s="1188"/>
      <c r="H14" s="1188"/>
      <c r="I14" s="1199"/>
      <c r="J14" s="1199"/>
      <c r="K14" s="1199"/>
    </row>
    <row r="15" spans="1:11" x14ac:dyDescent="0.25">
      <c r="A15" s="1189" t="s">
        <v>1071</v>
      </c>
      <c r="B15" s="1188"/>
      <c r="C15" s="1188"/>
      <c r="D15" s="1188"/>
      <c r="E15" s="1188"/>
      <c r="F15" s="1188"/>
      <c r="G15" s="1188"/>
      <c r="H15" s="1188"/>
      <c r="I15" s="1199"/>
      <c r="J15" s="1199"/>
      <c r="K15" s="1199"/>
    </row>
    <row r="16" spans="1:11" x14ac:dyDescent="0.25">
      <c r="A16" s="1189"/>
      <c r="B16" s="1188"/>
      <c r="C16" s="1188"/>
      <c r="D16" s="1188"/>
      <c r="E16" s="1188"/>
      <c r="F16" s="1188"/>
      <c r="G16" s="1188"/>
      <c r="H16" s="1188"/>
      <c r="I16" s="1199"/>
      <c r="J16" s="1199"/>
      <c r="K16" s="1199"/>
    </row>
    <row r="17" spans="1:11" ht="18.75" x14ac:dyDescent="0.3">
      <c r="A17" s="1196" t="s">
        <v>1073</v>
      </c>
      <c r="B17" s="1195"/>
      <c r="C17" s="1195"/>
      <c r="D17" s="1195"/>
      <c r="E17" s="1195"/>
      <c r="F17" s="1187"/>
      <c r="G17" s="1187"/>
      <c r="H17" s="1187"/>
      <c r="I17" s="1199"/>
      <c r="J17" s="1199"/>
      <c r="K17" s="1199"/>
    </row>
    <row r="18" spans="1:11" x14ac:dyDescent="0.25">
      <c r="A18" s="1188" t="s">
        <v>1088</v>
      </c>
      <c r="B18" s="1188"/>
      <c r="C18" s="1188"/>
      <c r="D18" s="1188"/>
      <c r="E18" s="1188"/>
      <c r="F18" s="1188"/>
      <c r="G18" s="1188"/>
      <c r="H18" s="1188"/>
      <c r="I18" s="1199"/>
      <c r="J18" s="1199"/>
      <c r="K18" s="1199"/>
    </row>
    <row r="19" spans="1:11" x14ac:dyDescent="0.25">
      <c r="A19" s="1188" t="s">
        <v>1089</v>
      </c>
      <c r="B19" s="1188"/>
      <c r="C19" s="1188"/>
      <c r="D19" s="1188"/>
      <c r="E19" s="1188"/>
      <c r="F19" s="1188"/>
      <c r="G19" s="1188"/>
      <c r="H19" s="1188"/>
      <c r="I19" s="1199"/>
      <c r="J19" s="1199"/>
      <c r="K19" s="1199"/>
    </row>
    <row r="20" spans="1:11" ht="3.95" customHeight="1" x14ac:dyDescent="0.25">
      <c r="A20" s="1188"/>
      <c r="B20" s="1188"/>
      <c r="C20" s="1188"/>
      <c r="D20" s="1188"/>
      <c r="E20" s="1188"/>
      <c r="F20" s="1188"/>
      <c r="G20" s="1188"/>
      <c r="H20" s="1188"/>
      <c r="I20" s="1199"/>
      <c r="J20" s="1199"/>
      <c r="K20" s="1199"/>
    </row>
    <row r="21" spans="1:11" x14ac:dyDescent="0.25">
      <c r="A21" s="1188"/>
      <c r="B21" s="1188"/>
      <c r="C21" s="1198" t="s">
        <v>132</v>
      </c>
      <c r="D21" s="1188" t="s">
        <v>1079</v>
      </c>
      <c r="E21" s="1188"/>
      <c r="F21" s="1188"/>
      <c r="G21" s="1188"/>
      <c r="H21" s="1188"/>
      <c r="I21" s="1199"/>
      <c r="J21" s="1199"/>
      <c r="K21" s="1199"/>
    </row>
    <row r="22" spans="1:11" x14ac:dyDescent="0.25">
      <c r="A22" s="1188"/>
      <c r="B22" s="1188"/>
      <c r="C22" s="1198" t="s">
        <v>134</v>
      </c>
      <c r="D22" s="1188" t="s">
        <v>1078</v>
      </c>
      <c r="E22" s="1188"/>
      <c r="F22" s="1188"/>
      <c r="G22" s="1188"/>
      <c r="H22" s="1188"/>
      <c r="I22" s="1199"/>
      <c r="J22" s="1199"/>
      <c r="K22" s="1199"/>
    </row>
    <row r="23" spans="1:11" x14ac:dyDescent="0.25">
      <c r="A23" s="1188"/>
      <c r="B23" s="1188"/>
      <c r="C23" s="1188"/>
      <c r="D23" s="1188"/>
      <c r="E23" s="1188"/>
      <c r="F23" s="1188"/>
      <c r="G23" s="1188"/>
      <c r="H23" s="1188"/>
      <c r="I23" s="1199"/>
      <c r="J23" s="1199"/>
      <c r="K23" s="1199"/>
    </row>
    <row r="24" spans="1:11" x14ac:dyDescent="0.25">
      <c r="A24" s="1188"/>
      <c r="B24" s="1188"/>
      <c r="C24" s="1188"/>
      <c r="D24" s="1188"/>
      <c r="E24" s="1188"/>
      <c r="F24" s="1188"/>
      <c r="G24" s="1188"/>
      <c r="H24" s="1188"/>
      <c r="I24" s="1199"/>
      <c r="J24" s="1199"/>
      <c r="K24" s="1199"/>
    </row>
    <row r="25" spans="1:11" x14ac:dyDescent="0.25">
      <c r="A25" s="1188"/>
      <c r="B25" s="1188"/>
      <c r="C25" s="1188"/>
      <c r="D25" s="1188"/>
      <c r="E25" s="1188"/>
      <c r="F25" s="1188"/>
      <c r="G25" s="1188"/>
      <c r="H25" s="1188"/>
      <c r="I25" s="1199"/>
      <c r="J25" s="1199"/>
      <c r="K25" s="1199"/>
    </row>
    <row r="26" spans="1:11" x14ac:dyDescent="0.25">
      <c r="A26" s="1188"/>
      <c r="B26" s="1188"/>
      <c r="C26" s="1188"/>
      <c r="D26" s="1188"/>
      <c r="E26" s="1188"/>
      <c r="F26" s="1188"/>
      <c r="G26" s="1188"/>
      <c r="H26" s="1188"/>
      <c r="I26" s="1199"/>
      <c r="J26" s="1199"/>
      <c r="K26" s="1199"/>
    </row>
    <row r="27" spans="1:11" x14ac:dyDescent="0.25">
      <c r="A27" s="1188"/>
      <c r="B27" s="1188"/>
      <c r="C27" s="1188"/>
      <c r="D27" s="1188"/>
      <c r="E27" s="1188"/>
      <c r="F27" s="1188"/>
      <c r="G27" s="1188"/>
      <c r="H27" s="1188"/>
      <c r="I27" s="1199"/>
      <c r="J27" s="1199"/>
      <c r="K27" s="1199"/>
    </row>
    <row r="28" spans="1:11" x14ac:dyDescent="0.25">
      <c r="A28" s="1188"/>
      <c r="B28" s="1188"/>
      <c r="C28" s="1188"/>
      <c r="D28" s="1188"/>
      <c r="E28" s="1188"/>
      <c r="F28" s="1188"/>
      <c r="G28" s="1188"/>
      <c r="H28" s="1188"/>
      <c r="I28" s="1199"/>
      <c r="J28" s="1199"/>
      <c r="K28" s="1199"/>
    </row>
    <row r="29" spans="1:11" x14ac:dyDescent="0.25">
      <c r="A29" s="1188"/>
      <c r="B29" s="1188"/>
      <c r="C29" s="1188"/>
      <c r="D29" s="1188"/>
      <c r="E29" s="1188"/>
      <c r="F29" s="1188"/>
      <c r="G29" s="1188"/>
      <c r="H29" s="1188"/>
      <c r="I29" s="1199"/>
      <c r="J29" s="1199"/>
      <c r="K29" s="1199"/>
    </row>
    <row r="30" spans="1:11" x14ac:dyDescent="0.25">
      <c r="A30" s="1188"/>
      <c r="B30" s="1188"/>
      <c r="C30" s="1188"/>
      <c r="D30" s="1188"/>
      <c r="E30" s="1188"/>
      <c r="F30" s="1188"/>
      <c r="G30" s="1188"/>
      <c r="H30" s="1188"/>
      <c r="I30" s="1199"/>
      <c r="J30" s="1199"/>
      <c r="K30" s="1199"/>
    </row>
    <row r="31" spans="1:11" x14ac:dyDescent="0.25">
      <c r="A31" s="1188"/>
      <c r="B31" s="1188"/>
      <c r="C31" s="1188"/>
      <c r="D31" s="1188"/>
      <c r="E31" s="1188"/>
      <c r="F31" s="1188"/>
      <c r="G31" s="1188"/>
      <c r="H31" s="1188"/>
      <c r="I31" s="1199"/>
      <c r="J31" s="1199"/>
      <c r="K31" s="1199"/>
    </row>
    <row r="32" spans="1:11" x14ac:dyDescent="0.25">
      <c r="A32" s="1188"/>
      <c r="B32" s="1188"/>
      <c r="C32" s="1188"/>
      <c r="D32" s="1188"/>
      <c r="E32" s="1188"/>
      <c r="F32" s="1188"/>
      <c r="G32" s="1188"/>
      <c r="H32" s="1188"/>
      <c r="I32" s="1199"/>
      <c r="J32" s="1199"/>
      <c r="K32" s="1199"/>
    </row>
    <row r="33" spans="1:11" x14ac:dyDescent="0.25">
      <c r="A33" s="1188"/>
      <c r="B33" s="1188"/>
      <c r="C33" s="1188"/>
      <c r="D33" s="1188"/>
      <c r="E33" s="1188"/>
      <c r="F33" s="1188"/>
      <c r="G33" s="1188"/>
      <c r="H33" s="1188"/>
      <c r="I33" s="1199"/>
      <c r="J33" s="1199"/>
      <c r="K33" s="1199"/>
    </row>
    <row r="34" spans="1:11" x14ac:dyDescent="0.25">
      <c r="A34" s="1188"/>
      <c r="B34" s="1188"/>
      <c r="C34" s="1188"/>
      <c r="D34" s="1188"/>
      <c r="E34" s="1188"/>
      <c r="F34" s="1188"/>
      <c r="G34" s="1188"/>
      <c r="H34" s="1188"/>
      <c r="I34" s="1199"/>
      <c r="J34" s="1199"/>
      <c r="K34" s="1199"/>
    </row>
    <row r="35" spans="1:11" ht="18.75" x14ac:dyDescent="0.3">
      <c r="A35" s="1196" t="s">
        <v>1074</v>
      </c>
      <c r="B35" s="1195"/>
      <c r="C35" s="1195"/>
      <c r="D35" s="1195"/>
      <c r="E35" s="1195"/>
      <c r="F35" s="1195"/>
      <c r="G35" s="1195"/>
      <c r="H35" s="1195"/>
      <c r="I35" s="1199"/>
      <c r="J35" s="1199"/>
      <c r="K35" s="1199"/>
    </row>
    <row r="36" spans="1:11" x14ac:dyDescent="0.25">
      <c r="A36" s="1189" t="s">
        <v>1075</v>
      </c>
      <c r="B36" s="1188"/>
      <c r="C36" s="1188"/>
      <c r="D36" s="1188"/>
      <c r="E36" s="1188"/>
      <c r="F36" s="1188"/>
      <c r="G36" s="1188"/>
      <c r="H36" s="1188"/>
      <c r="I36" s="1199"/>
      <c r="J36" s="1199"/>
      <c r="K36" s="1199"/>
    </row>
    <row r="37" spans="1:11" ht="3.95" customHeight="1" x14ac:dyDescent="0.25">
      <c r="A37" s="1189"/>
      <c r="B37" s="1188"/>
      <c r="C37" s="1188"/>
      <c r="D37" s="1188"/>
      <c r="E37" s="1188"/>
      <c r="F37" s="1188"/>
      <c r="G37" s="1188"/>
      <c r="H37" s="1188"/>
      <c r="I37" s="1199"/>
      <c r="J37" s="1199"/>
      <c r="K37" s="1199"/>
    </row>
    <row r="38" spans="1:11" x14ac:dyDescent="0.25">
      <c r="A38" s="1189" t="s">
        <v>132</v>
      </c>
      <c r="B38" s="1188" t="s">
        <v>1077</v>
      </c>
      <c r="C38" s="1198"/>
      <c r="D38" s="1188"/>
      <c r="E38" s="1198" t="s">
        <v>134</v>
      </c>
      <c r="F38" s="1188" t="s">
        <v>1090</v>
      </c>
      <c r="G38" s="1188"/>
      <c r="H38" s="1188"/>
      <c r="I38" s="1199"/>
      <c r="J38" s="1199"/>
      <c r="K38" s="1199"/>
    </row>
    <row r="39" spans="1:11" x14ac:dyDescent="0.25">
      <c r="A39" s="1189"/>
      <c r="B39" s="1188" t="s">
        <v>1076</v>
      </c>
      <c r="C39" s="1188"/>
      <c r="D39" s="1188"/>
      <c r="E39" s="1188"/>
      <c r="F39" s="1193" t="s">
        <v>1091</v>
      </c>
      <c r="G39" s="1188"/>
      <c r="H39" s="1188"/>
      <c r="I39" s="1199"/>
      <c r="J39" s="1199"/>
      <c r="K39" s="1199"/>
    </row>
    <row r="40" spans="1:11" x14ac:dyDescent="0.25">
      <c r="A40" s="1188"/>
      <c r="B40" s="1188"/>
      <c r="C40" s="1188"/>
      <c r="D40" s="1188"/>
      <c r="E40" s="1188"/>
      <c r="F40" s="1188"/>
      <c r="G40" s="1188"/>
      <c r="H40" s="1188"/>
      <c r="I40" s="1199"/>
      <c r="J40" s="1199"/>
      <c r="K40" s="1199"/>
    </row>
    <row r="41" spans="1:11" x14ac:dyDescent="0.25">
      <c r="A41" s="1188"/>
      <c r="B41" s="1188"/>
      <c r="C41" s="1188"/>
      <c r="D41" s="1188"/>
      <c r="E41" s="1188"/>
      <c r="F41" s="1188"/>
      <c r="G41" s="1188"/>
      <c r="H41" s="1188"/>
      <c r="I41" s="1199"/>
      <c r="J41" s="1199"/>
      <c r="K41" s="1199"/>
    </row>
    <row r="42" spans="1:11" x14ac:dyDescent="0.25">
      <c r="A42" s="1188"/>
      <c r="B42" s="1188"/>
      <c r="C42" s="1188"/>
      <c r="D42" s="1188"/>
      <c r="E42" s="1188"/>
      <c r="F42" s="1188"/>
      <c r="G42" s="1188"/>
      <c r="H42" s="1188"/>
      <c r="I42" s="1199"/>
      <c r="J42" s="1199"/>
      <c r="K42" s="1199"/>
    </row>
    <row r="43" spans="1:11" x14ac:dyDescent="0.25">
      <c r="A43" s="1188"/>
      <c r="B43" s="1188"/>
      <c r="C43" s="1188"/>
      <c r="D43" s="1188"/>
      <c r="E43" s="1188"/>
      <c r="F43" s="1188"/>
      <c r="G43" s="1188"/>
      <c r="H43" s="1188"/>
      <c r="I43" s="1199"/>
      <c r="J43" s="1199"/>
      <c r="K43" s="1199"/>
    </row>
    <row r="44" spans="1:11" x14ac:dyDescent="0.25">
      <c r="A44" s="1188"/>
      <c r="B44" s="1188"/>
      <c r="C44" s="1188"/>
      <c r="D44" s="1188"/>
      <c r="E44" s="1188"/>
      <c r="F44" s="1188"/>
      <c r="G44" s="1188"/>
      <c r="H44" s="1188"/>
      <c r="I44" s="1199"/>
      <c r="J44" s="1199"/>
      <c r="K44" s="1199"/>
    </row>
    <row r="45" spans="1:11" x14ac:dyDescent="0.25">
      <c r="A45" s="1188"/>
      <c r="B45" s="1188"/>
      <c r="C45" s="1188"/>
      <c r="D45" s="1188"/>
      <c r="E45" s="1188"/>
      <c r="F45" s="1188"/>
      <c r="G45" s="1188"/>
      <c r="H45" s="1188"/>
      <c r="I45" s="1199"/>
      <c r="J45" s="1199"/>
      <c r="K45" s="1199"/>
    </row>
    <row r="46" spans="1:11" x14ac:dyDescent="0.25">
      <c r="A46" s="1188"/>
      <c r="B46" s="1188"/>
      <c r="C46" s="1188"/>
      <c r="D46" s="1188"/>
      <c r="E46" s="1188"/>
      <c r="F46" s="1188"/>
      <c r="G46" s="1188"/>
      <c r="H46" s="1188"/>
      <c r="I46" s="1199"/>
      <c r="J46" s="1199"/>
      <c r="K46" s="1199"/>
    </row>
    <row r="47" spans="1:11" x14ac:dyDescent="0.25">
      <c r="A47" s="1197"/>
      <c r="B47" s="1193"/>
      <c r="C47" s="1193"/>
      <c r="D47" s="1193"/>
      <c r="E47" s="1188"/>
      <c r="F47" s="1188"/>
      <c r="G47" s="1188"/>
      <c r="H47" s="1188"/>
      <c r="I47" s="1199"/>
      <c r="J47" s="1199"/>
      <c r="K47" s="1199"/>
    </row>
    <row r="48" spans="1:11" x14ac:dyDescent="0.25">
      <c r="A48" s="1193"/>
      <c r="B48" s="1193"/>
      <c r="C48" s="1193"/>
      <c r="D48" s="1193"/>
      <c r="E48" s="1188"/>
      <c r="F48" s="1188"/>
      <c r="G48" s="1188"/>
      <c r="H48" s="1188"/>
      <c r="I48" s="1199"/>
      <c r="J48" s="1199"/>
      <c r="K48" s="1199"/>
    </row>
    <row r="49" spans="1:11" x14ac:dyDescent="0.25">
      <c r="A49" s="1193"/>
      <c r="B49" s="1193"/>
      <c r="C49" s="1193"/>
      <c r="D49" s="1193"/>
      <c r="E49" s="1193"/>
      <c r="F49" s="1193"/>
      <c r="G49" s="1193"/>
      <c r="H49" s="1193"/>
      <c r="I49" s="1199"/>
      <c r="J49" s="1199"/>
      <c r="K49" s="1199"/>
    </row>
    <row r="50" spans="1:11" x14ac:dyDescent="0.25">
      <c r="A50" s="1193"/>
      <c r="B50" s="1193"/>
      <c r="C50" s="1193"/>
      <c r="D50" s="1193"/>
      <c r="E50" s="1193"/>
      <c r="F50" s="1193"/>
      <c r="G50" s="1193"/>
      <c r="H50" s="1193"/>
      <c r="I50" s="1199"/>
      <c r="J50" s="1199"/>
      <c r="K50" s="1199"/>
    </row>
    <row r="51" spans="1:11" x14ac:dyDescent="0.25">
      <c r="A51" s="1193"/>
      <c r="B51" s="1193"/>
      <c r="C51" s="1193"/>
      <c r="D51" s="1193"/>
      <c r="E51" s="1188"/>
      <c r="F51" s="1188"/>
      <c r="G51" s="1188"/>
      <c r="H51" s="1188"/>
      <c r="I51" s="1199"/>
      <c r="J51" s="1199"/>
      <c r="K51" s="1199"/>
    </row>
    <row r="52" spans="1:11" x14ac:dyDescent="0.25">
      <c r="A52" s="1193"/>
      <c r="B52" s="1193"/>
      <c r="C52" s="1193"/>
      <c r="D52" s="1193"/>
      <c r="E52" s="1188"/>
      <c r="F52" s="1188"/>
      <c r="G52" s="1188"/>
      <c r="H52" s="1188"/>
      <c r="I52" s="1199"/>
      <c r="J52" s="1199"/>
      <c r="K52" s="1199"/>
    </row>
    <row r="53" spans="1:11" x14ac:dyDescent="0.25">
      <c r="A53" s="1188" t="s">
        <v>1080</v>
      </c>
      <c r="B53" s="1193"/>
      <c r="C53" s="1193"/>
      <c r="D53" s="1193"/>
      <c r="E53" s="1188"/>
      <c r="F53" s="1188"/>
      <c r="G53" s="1188"/>
      <c r="H53" s="1188"/>
      <c r="I53" s="1199"/>
      <c r="J53" s="1199"/>
      <c r="K53" s="1199"/>
    </row>
    <row r="54" spans="1:11" x14ac:dyDescent="0.25">
      <c r="A54" s="1188"/>
      <c r="B54" s="1193"/>
      <c r="C54" s="1193"/>
      <c r="D54" s="1193"/>
      <c r="E54" s="1188"/>
      <c r="F54" s="1188"/>
      <c r="G54" s="1188"/>
      <c r="H54" s="1188"/>
      <c r="I54" s="1199"/>
      <c r="J54" s="1199"/>
      <c r="K54" s="1199"/>
    </row>
    <row r="55" spans="1:11" x14ac:dyDescent="0.25">
      <c r="A55" s="1193"/>
      <c r="B55" s="1193"/>
      <c r="C55" s="1193"/>
      <c r="D55" s="1193"/>
      <c r="E55" s="1188"/>
      <c r="F55" s="1188"/>
      <c r="G55" s="1188"/>
      <c r="H55" s="1188"/>
      <c r="I55" s="1199"/>
      <c r="J55" s="1199"/>
      <c r="K55" s="1199"/>
    </row>
    <row r="56" spans="1:11" x14ac:dyDescent="0.25">
      <c r="A56" s="1193"/>
      <c r="B56" s="1193"/>
      <c r="C56" s="1193"/>
      <c r="D56" s="1193"/>
      <c r="E56" s="1188"/>
      <c r="F56" s="1188"/>
      <c r="G56" s="1188"/>
      <c r="H56" s="1188"/>
      <c r="I56" s="1199"/>
      <c r="J56" s="1199"/>
      <c r="K56" s="1199"/>
    </row>
    <row r="57" spans="1:11" x14ac:dyDescent="0.25">
      <c r="A57" s="1193"/>
      <c r="B57" s="1193"/>
      <c r="C57" s="1193"/>
      <c r="D57" s="1193"/>
      <c r="E57" s="1188"/>
      <c r="F57" s="1188"/>
      <c r="G57" s="1188"/>
      <c r="H57" s="1188"/>
      <c r="I57" s="1199"/>
      <c r="J57" s="1199"/>
      <c r="K57" s="1199"/>
    </row>
    <row r="58" spans="1:11" x14ac:dyDescent="0.25">
      <c r="A58" s="1193"/>
      <c r="B58" s="1193"/>
      <c r="C58" s="1193"/>
      <c r="D58" s="1193"/>
      <c r="E58" s="1188"/>
      <c r="F58" s="1188"/>
      <c r="G58" s="1188"/>
      <c r="H58" s="1188"/>
      <c r="I58" s="1199"/>
      <c r="J58" s="1199"/>
      <c r="K58" s="1199"/>
    </row>
    <row r="59" spans="1:11" x14ac:dyDescent="0.25">
      <c r="A59" s="1193"/>
      <c r="B59" s="1193"/>
      <c r="C59" s="1193"/>
      <c r="D59" s="1193"/>
      <c r="E59" s="1188"/>
      <c r="F59" s="1188"/>
      <c r="G59" s="1188"/>
      <c r="H59" s="1188"/>
      <c r="I59" s="1199"/>
      <c r="J59" s="1199"/>
      <c r="K59" s="1199"/>
    </row>
    <row r="60" spans="1:11" x14ac:dyDescent="0.25">
      <c r="A60" s="1193"/>
      <c r="B60" s="1193"/>
      <c r="C60" s="1193"/>
      <c r="D60" s="1193"/>
      <c r="E60" s="1188"/>
      <c r="F60" s="1188"/>
      <c r="G60" s="1188"/>
      <c r="H60" s="1188"/>
      <c r="I60" s="1199"/>
      <c r="J60" s="1199"/>
      <c r="K60" s="1199"/>
    </row>
    <row r="61" spans="1:11" x14ac:dyDescent="0.25">
      <c r="A61" s="1193"/>
      <c r="B61" s="1193"/>
      <c r="C61" s="1193"/>
      <c r="D61" s="1193"/>
      <c r="E61" s="1188"/>
      <c r="F61" s="1188"/>
      <c r="G61" s="1188"/>
      <c r="H61" s="1188"/>
      <c r="I61" s="1199"/>
      <c r="J61" s="1199"/>
      <c r="K61" s="1199"/>
    </row>
    <row r="62" spans="1:11" x14ac:dyDescent="0.25">
      <c r="A62" s="1193"/>
      <c r="B62" s="1193"/>
      <c r="C62" s="1193"/>
      <c r="D62" s="1193"/>
      <c r="E62" s="1188"/>
      <c r="F62" s="1188"/>
      <c r="G62" s="1188"/>
      <c r="H62" s="1188"/>
      <c r="I62" s="1199"/>
      <c r="J62" s="1199"/>
      <c r="K62" s="1199"/>
    </row>
    <row r="63" spans="1:11" x14ac:dyDescent="0.25">
      <c r="A63" s="1188"/>
      <c r="B63" s="1188"/>
      <c r="C63" s="1188"/>
      <c r="D63" s="1188"/>
      <c r="E63" s="1188"/>
      <c r="F63" s="1188"/>
      <c r="G63" s="1188"/>
      <c r="H63" s="1188"/>
      <c r="I63" s="1199"/>
      <c r="J63" s="1199"/>
      <c r="K63" s="1199"/>
    </row>
    <row r="64" spans="1:11" x14ac:dyDescent="0.25">
      <c r="A64" s="1188"/>
      <c r="B64" s="1188"/>
      <c r="C64" s="1188"/>
      <c r="D64" s="1188"/>
      <c r="E64" s="1188"/>
      <c r="F64" s="1188"/>
      <c r="G64" s="1188"/>
      <c r="H64" s="1188"/>
      <c r="I64" s="1199"/>
      <c r="J64" s="1199"/>
      <c r="K64" s="1199"/>
    </row>
    <row r="65" spans="1:11" x14ac:dyDescent="0.25">
      <c r="B65" s="1188"/>
      <c r="C65" s="1188"/>
      <c r="D65" s="1188"/>
      <c r="E65" s="1188"/>
      <c r="F65" s="1188"/>
      <c r="G65" s="1188"/>
      <c r="H65" s="1188"/>
      <c r="I65" s="1199"/>
      <c r="J65" s="1199"/>
      <c r="K65" s="1199"/>
    </row>
    <row r="66" spans="1:11" x14ac:dyDescent="0.25">
      <c r="B66" s="1188"/>
      <c r="C66" s="1188"/>
      <c r="D66" s="1188"/>
      <c r="E66" s="1188"/>
      <c r="F66" s="1188"/>
      <c r="G66" s="1188"/>
      <c r="H66" s="1188"/>
      <c r="I66" s="1199"/>
      <c r="J66" s="1199"/>
      <c r="K66" s="1199"/>
    </row>
    <row r="67" spans="1:11" x14ac:dyDescent="0.25">
      <c r="A67" s="1188"/>
      <c r="B67" s="1188"/>
      <c r="C67" s="1188"/>
      <c r="D67" s="1188"/>
      <c r="E67" s="1188"/>
      <c r="F67" s="1188"/>
      <c r="G67" s="1188"/>
      <c r="H67" s="1188"/>
      <c r="I67" s="1199"/>
      <c r="J67" s="1199"/>
      <c r="K67" s="1199"/>
    </row>
    <row r="68" spans="1:11" ht="18.75" x14ac:dyDescent="0.3">
      <c r="A68" s="1196" t="s">
        <v>1081</v>
      </c>
      <c r="B68" s="1187"/>
      <c r="C68" s="1187"/>
      <c r="D68" s="1187"/>
      <c r="E68" s="1187"/>
      <c r="F68" s="1187"/>
      <c r="G68" s="1187"/>
      <c r="H68" s="1187"/>
      <c r="I68" s="1199"/>
      <c r="J68" s="1199"/>
      <c r="K68" s="1199"/>
    </row>
    <row r="69" spans="1:11" x14ac:dyDescent="0.25">
      <c r="A69" s="1188" t="s">
        <v>1092</v>
      </c>
      <c r="B69" s="1188"/>
      <c r="C69" s="1188"/>
      <c r="D69" s="1188"/>
      <c r="E69" s="1188"/>
      <c r="F69" s="1188"/>
      <c r="G69" s="1188"/>
      <c r="H69" s="1188"/>
      <c r="I69" s="1199"/>
      <c r="J69" s="1199"/>
      <c r="K69" s="1199"/>
    </row>
    <row r="70" spans="1:11" x14ac:dyDescent="0.25">
      <c r="A70" s="1188" t="s">
        <v>1093</v>
      </c>
      <c r="B70" s="1188"/>
      <c r="C70" s="1188"/>
      <c r="D70" s="1188"/>
      <c r="E70" s="1188"/>
      <c r="F70" s="1188"/>
      <c r="G70" s="1188"/>
      <c r="H70" s="1188"/>
      <c r="I70" s="1199"/>
      <c r="J70" s="1199"/>
      <c r="K70" s="1199"/>
    </row>
    <row r="71" spans="1:11" x14ac:dyDescent="0.25">
      <c r="A71" s="1188" t="s">
        <v>1094</v>
      </c>
      <c r="B71" s="1188"/>
      <c r="C71" s="1188"/>
      <c r="D71" s="1188"/>
      <c r="E71" s="1188"/>
      <c r="F71" s="1188"/>
      <c r="G71" s="1188"/>
      <c r="H71" s="1188"/>
      <c r="I71" s="1199"/>
      <c r="J71" s="1199"/>
      <c r="K71" s="1199"/>
    </row>
    <row r="72" spans="1:11" x14ac:dyDescent="0.25">
      <c r="A72" s="1188" t="s">
        <v>1095</v>
      </c>
      <c r="B72" s="1188"/>
      <c r="C72" s="1188"/>
      <c r="D72" s="1188"/>
      <c r="E72" s="1188"/>
      <c r="F72" s="1188"/>
      <c r="G72" s="1188"/>
      <c r="H72" s="1188"/>
      <c r="I72" s="1199"/>
      <c r="J72" s="1199"/>
      <c r="K72" s="1199"/>
    </row>
    <row r="73" spans="1:11" x14ac:dyDescent="0.25">
      <c r="A73" s="1188" t="s">
        <v>1096</v>
      </c>
      <c r="B73" s="1188"/>
      <c r="C73" s="1188"/>
      <c r="D73" s="1188"/>
      <c r="E73" s="1188"/>
      <c r="F73" s="1188"/>
      <c r="G73" s="1188"/>
      <c r="H73" s="1188"/>
      <c r="I73" s="1199"/>
      <c r="J73" s="1199"/>
      <c r="K73" s="1199"/>
    </row>
    <row r="74" spans="1:11" ht="7.5" customHeight="1" x14ac:dyDescent="0.25">
      <c r="A74" s="1188"/>
      <c r="B74" s="1188"/>
      <c r="C74" s="1188"/>
      <c r="D74" s="1188"/>
      <c r="E74" s="1188"/>
      <c r="F74" s="1188"/>
      <c r="G74" s="1188"/>
      <c r="H74" s="1188"/>
      <c r="I74" s="1199"/>
      <c r="J74" s="1199"/>
      <c r="K74" s="119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2">
    <tabColor theme="9"/>
  </sheetPr>
  <dimension ref="A1:G14"/>
  <sheetViews>
    <sheetView zoomScaleNormal="100" zoomScalePageLayoutView="180" workbookViewId="0">
      <selection activeCell="A3" sqref="A3"/>
    </sheetView>
  </sheetViews>
  <sheetFormatPr baseColWidth="10" defaultColWidth="10.85546875" defaultRowHeight="15" x14ac:dyDescent="0.25"/>
  <cols>
    <col min="1" max="1" width="7.7109375" style="1" customWidth="1"/>
    <col min="2" max="2" width="13.7109375" style="1" customWidth="1"/>
    <col min="3" max="3" width="11.7109375" style="1" customWidth="1"/>
    <col min="4" max="5" width="13.7109375" style="1" customWidth="1"/>
    <col min="6" max="6" width="10.85546875" style="1" customWidth="1"/>
    <col min="7" max="7" width="13.7109375" style="1" customWidth="1"/>
    <col min="8" max="16384" width="10.85546875" style="1"/>
  </cols>
  <sheetData>
    <row r="1" spans="1:7" ht="15" customHeight="1" x14ac:dyDescent="0.25">
      <c r="A1" s="16" t="s">
        <v>84</v>
      </c>
    </row>
    <row r="2" spans="1:7" ht="15" customHeight="1" x14ac:dyDescent="0.25">
      <c r="A2" s="31" t="s">
        <v>85</v>
      </c>
    </row>
    <row r="3" spans="1:7" ht="15" customHeight="1" x14ac:dyDescent="0.25">
      <c r="E3" s="9"/>
    </row>
    <row r="4" spans="1:7" ht="17.100000000000001" customHeight="1" x14ac:dyDescent="0.25">
      <c r="A4" s="2295" t="s">
        <v>86</v>
      </c>
      <c r="B4" s="2296"/>
      <c r="C4" s="2296"/>
      <c r="D4" s="2296"/>
      <c r="E4" s="2296"/>
      <c r="F4" s="2296"/>
      <c r="G4" s="2297"/>
    </row>
    <row r="5" spans="1:7" ht="30" customHeight="1" x14ac:dyDescent="0.25">
      <c r="A5" s="2290" t="s">
        <v>75</v>
      </c>
      <c r="B5" s="2298" t="s">
        <v>76</v>
      </c>
      <c r="C5" s="2298"/>
      <c r="D5" s="2290" t="s">
        <v>77</v>
      </c>
      <c r="E5" s="2290" t="s">
        <v>78</v>
      </c>
      <c r="F5" s="2293"/>
      <c r="G5" s="2299" t="s">
        <v>79</v>
      </c>
    </row>
    <row r="6" spans="1:7" ht="15" customHeight="1" x14ac:dyDescent="0.25">
      <c r="A6" s="2290"/>
      <c r="B6" s="2298"/>
      <c r="C6" s="2298"/>
      <c r="D6" s="2292"/>
      <c r="E6" s="1140" t="s">
        <v>18</v>
      </c>
      <c r="F6" s="1140" t="s">
        <v>21</v>
      </c>
      <c r="G6" s="2299"/>
    </row>
    <row r="7" spans="1:7" ht="15" customHeight="1" x14ac:dyDescent="0.25">
      <c r="A7" s="645" t="s">
        <v>80</v>
      </c>
      <c r="B7" s="2300"/>
      <c r="C7" s="2300"/>
      <c r="D7" s="646"/>
      <c r="E7" s="646"/>
      <c r="F7" s="646"/>
      <c r="G7" s="647"/>
    </row>
    <row r="8" spans="1:7" ht="15" customHeight="1" x14ac:dyDescent="0.25">
      <c r="A8" s="648">
        <v>6000</v>
      </c>
      <c r="B8" s="2300" t="s">
        <v>87</v>
      </c>
      <c r="C8" s="2300"/>
      <c r="D8" s="643"/>
      <c r="E8" s="643"/>
      <c r="F8" s="643"/>
      <c r="G8" s="644"/>
    </row>
    <row r="9" spans="1:7" ht="15" customHeight="1" x14ac:dyDescent="0.25">
      <c r="A9" s="648">
        <v>6010</v>
      </c>
      <c r="B9" s="2300" t="s">
        <v>88</v>
      </c>
      <c r="C9" s="2300"/>
      <c r="D9" s="643"/>
      <c r="E9" s="643"/>
      <c r="F9" s="643"/>
      <c r="G9" s="644"/>
    </row>
    <row r="10" spans="1:7" ht="15" customHeight="1" x14ac:dyDescent="0.25">
      <c r="A10" s="648">
        <v>6020</v>
      </c>
      <c r="B10" s="2300" t="s">
        <v>89</v>
      </c>
      <c r="C10" s="2300"/>
      <c r="D10" s="643"/>
      <c r="E10" s="643"/>
      <c r="F10" s="643"/>
      <c r="G10" s="644"/>
    </row>
    <row r="11" spans="1:7" ht="15" customHeight="1" x14ac:dyDescent="0.25">
      <c r="A11" s="346" t="s">
        <v>90</v>
      </c>
      <c r="B11" s="2301" t="s">
        <v>91</v>
      </c>
      <c r="C11" s="2301"/>
      <c r="D11" s="643"/>
      <c r="E11" s="643"/>
      <c r="F11" s="643"/>
      <c r="G11" s="644"/>
    </row>
    <row r="12" spans="1:7" ht="15" customHeight="1" x14ac:dyDescent="0.25">
      <c r="A12" s="645" t="s">
        <v>80</v>
      </c>
      <c r="B12" s="2301"/>
      <c r="C12" s="2301"/>
      <c r="D12" s="646"/>
      <c r="E12" s="646"/>
      <c r="F12" s="646"/>
      <c r="G12" s="647"/>
    </row>
    <row r="13" spans="1:7" ht="15" customHeight="1" x14ac:dyDescent="0.25">
      <c r="A13" s="649"/>
      <c r="B13" s="2294"/>
      <c r="C13" s="2294"/>
      <c r="D13" s="643"/>
      <c r="E13" s="643"/>
      <c r="F13" s="643"/>
      <c r="G13" s="644"/>
    </row>
    <row r="14" spans="1:7" ht="15" customHeight="1" x14ac:dyDescent="0.25">
      <c r="A14" s="649"/>
      <c r="B14" s="2294"/>
      <c r="C14" s="2294"/>
      <c r="D14" s="643"/>
      <c r="E14" s="643"/>
      <c r="F14" s="643"/>
      <c r="G14" s="644"/>
    </row>
  </sheetData>
  <mergeCells count="14">
    <mergeCell ref="B14:C14"/>
    <mergeCell ref="A4:G4"/>
    <mergeCell ref="A5:A6"/>
    <mergeCell ref="B5:C6"/>
    <mergeCell ref="D5:D6"/>
    <mergeCell ref="E5:F5"/>
    <mergeCell ref="G5:G6"/>
    <mergeCell ref="B8:C8"/>
    <mergeCell ref="B9:C9"/>
    <mergeCell ref="B10:C10"/>
    <mergeCell ref="B11:C11"/>
    <mergeCell ref="B13:C13"/>
    <mergeCell ref="B7:C7"/>
    <mergeCell ref="B12:C12"/>
  </mergeCells>
  <pageMargins left="0" right="1.8503937007874016" top="1.2204724409448819" bottom="0.70866141732283472" header="0" footer="0"/>
  <pageSetup paperSize="9" scale="90" orientation="portrait" horizontalDpi="4294967293" verticalDpi="1200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theme="9"/>
  </sheetPr>
  <dimension ref="A1:I44"/>
  <sheetViews>
    <sheetView zoomScaleNormal="100" zoomScalePageLayoutView="205" workbookViewId="0">
      <selection activeCell="A4" sqref="A4"/>
    </sheetView>
  </sheetViews>
  <sheetFormatPr baseColWidth="10" defaultColWidth="10.85546875" defaultRowHeight="15" x14ac:dyDescent="0.25"/>
  <cols>
    <col min="1" max="1" width="2.7109375" style="1428" customWidth="1"/>
    <col min="2" max="2" width="2.7109375" style="1470" customWidth="1"/>
    <col min="3" max="3" width="7.42578125" style="1470" customWidth="1"/>
    <col min="4" max="5" width="6.42578125" style="1470" customWidth="1"/>
    <col min="6" max="6" width="11.42578125" style="1428" customWidth="1"/>
    <col min="7" max="7" width="11.140625" style="1388" customWidth="1"/>
    <col min="8" max="9" width="13.42578125" style="1428" customWidth="1"/>
    <col min="10" max="10" width="8" style="1428" bestFit="1" customWidth="1"/>
    <col min="11" max="11" width="32.7109375" style="1428" customWidth="1"/>
    <col min="12" max="13" width="9.42578125" style="1428" bestFit="1" customWidth="1"/>
    <col min="14" max="16384" width="10.85546875" style="1428"/>
  </cols>
  <sheetData>
    <row r="1" spans="1:9" x14ac:dyDescent="0.25">
      <c r="A1" s="1864" t="s">
        <v>946</v>
      </c>
    </row>
    <row r="2" spans="1:9" x14ac:dyDescent="0.25">
      <c r="A2" s="1870" t="s">
        <v>947</v>
      </c>
    </row>
    <row r="3" spans="1:9" x14ac:dyDescent="0.25">
      <c r="A3" s="1096" t="s">
        <v>808</v>
      </c>
    </row>
    <row r="4" spans="1:9" x14ac:dyDescent="0.25">
      <c r="A4" s="1870"/>
    </row>
    <row r="5" spans="1:9" x14ac:dyDescent="0.25">
      <c r="A5" s="1864" t="s">
        <v>3</v>
      </c>
    </row>
    <row r="6" spans="1:9" x14ac:dyDescent="0.25">
      <c r="B6" s="1864" t="s">
        <v>223</v>
      </c>
      <c r="C6" s="1864"/>
      <c r="D6" s="1864"/>
      <c r="E6" s="1864"/>
      <c r="F6" s="1881"/>
      <c r="G6" s="1483"/>
    </row>
    <row r="7" spans="1:9" x14ac:dyDescent="0.25">
      <c r="A7" s="1430" t="s">
        <v>21</v>
      </c>
      <c r="B7" s="2080"/>
      <c r="C7" s="2080"/>
      <c r="D7" s="2080"/>
      <c r="E7" s="1863"/>
      <c r="F7" s="1893"/>
      <c r="G7" s="1482"/>
    </row>
    <row r="8" spans="1:9" x14ac:dyDescent="0.25">
      <c r="A8" s="1430"/>
      <c r="B8" s="1470" t="s">
        <v>236</v>
      </c>
      <c r="G8" s="1505"/>
    </row>
    <row r="9" spans="1:9" x14ac:dyDescent="0.25">
      <c r="A9" s="1430" t="s">
        <v>21</v>
      </c>
      <c r="B9" s="1863" t="s">
        <v>250</v>
      </c>
      <c r="C9" s="1863"/>
      <c r="D9" s="1863"/>
      <c r="E9" s="1863"/>
      <c r="F9" s="2171"/>
      <c r="G9" s="1482"/>
    </row>
    <row r="10" spans="1:9" x14ac:dyDescent="0.25">
      <c r="A10" s="1430"/>
      <c r="B10" s="1870" t="s">
        <v>24</v>
      </c>
      <c r="C10" s="1870"/>
      <c r="D10" s="1870"/>
      <c r="E10" s="1870"/>
      <c r="G10" s="1505"/>
    </row>
    <row r="11" spans="1:9" x14ac:dyDescent="0.25">
      <c r="A11" s="1430" t="s">
        <v>21</v>
      </c>
      <c r="B11" s="2080"/>
      <c r="C11" s="2080"/>
      <c r="D11" s="2080"/>
      <c r="E11" s="1863"/>
      <c r="F11" s="1893"/>
      <c r="G11" s="1482"/>
    </row>
    <row r="12" spans="1:9" x14ac:dyDescent="0.25">
      <c r="A12" s="1430"/>
      <c r="B12" s="1870" t="s">
        <v>23</v>
      </c>
      <c r="C12" s="1870"/>
      <c r="D12" s="1870"/>
      <c r="E12" s="1870"/>
      <c r="G12" s="1505"/>
    </row>
    <row r="13" spans="1:9" x14ac:dyDescent="0.25">
      <c r="A13" s="1430" t="s">
        <v>21</v>
      </c>
      <c r="B13" s="2080"/>
      <c r="C13" s="2080"/>
      <c r="D13" s="2080"/>
      <c r="E13" s="1863"/>
      <c r="F13" s="1893"/>
      <c r="G13" s="1482"/>
      <c r="H13" s="1470"/>
      <c r="I13" s="1470"/>
    </row>
    <row r="14" spans="1:9" x14ac:dyDescent="0.25">
      <c r="A14" s="1430"/>
      <c r="B14" s="1470" t="s">
        <v>249</v>
      </c>
      <c r="G14" s="1505"/>
      <c r="H14" s="1470"/>
      <c r="I14" s="1470"/>
    </row>
    <row r="15" spans="1:9" x14ac:dyDescent="0.25">
      <c r="A15" s="1430" t="s">
        <v>21</v>
      </c>
      <c r="B15" s="1863" t="s">
        <v>1283</v>
      </c>
      <c r="C15" s="1863"/>
      <c r="D15" s="1863"/>
      <c r="E15" s="1863"/>
      <c r="F15" s="1893"/>
      <c r="G15" s="1482"/>
      <c r="H15" s="1470"/>
      <c r="I15" s="1470"/>
    </row>
    <row r="16" spans="1:9" x14ac:dyDescent="0.25">
      <c r="A16" s="1430"/>
      <c r="B16" s="1470" t="s">
        <v>262</v>
      </c>
      <c r="G16" s="1505"/>
    </row>
    <row r="17" spans="1:9" x14ac:dyDescent="0.25">
      <c r="A17" s="1430" t="s">
        <v>21</v>
      </c>
      <c r="B17" s="2080"/>
      <c r="C17" s="2080"/>
      <c r="D17" s="2080"/>
      <c r="E17" s="1863"/>
      <c r="F17" s="1893"/>
      <c r="G17" s="1482"/>
      <c r="H17" s="1470"/>
      <c r="I17" s="1470"/>
    </row>
    <row r="18" spans="1:9" x14ac:dyDescent="0.25">
      <c r="A18" s="1430"/>
      <c r="B18" s="1965" t="s">
        <v>948</v>
      </c>
      <c r="C18" s="1965"/>
      <c r="D18" s="1965"/>
      <c r="E18" s="1965"/>
      <c r="F18" s="2142"/>
      <c r="G18" s="1477"/>
    </row>
    <row r="19" spans="1:9" x14ac:dyDescent="0.25">
      <c r="B19" s="1865"/>
      <c r="C19" s="1865"/>
      <c r="D19" s="1865"/>
      <c r="E19" s="1865"/>
      <c r="F19" s="2151"/>
      <c r="G19" s="1972"/>
    </row>
    <row r="20" spans="1:9" x14ac:dyDescent="0.25">
      <c r="A20" s="1865" t="s">
        <v>40</v>
      </c>
      <c r="F20" s="2151"/>
      <c r="G20" s="1972"/>
      <c r="H20" s="1310" t="s">
        <v>667</v>
      </c>
      <c r="I20" s="1310" t="s">
        <v>668</v>
      </c>
    </row>
    <row r="21" spans="1:9" x14ac:dyDescent="0.25">
      <c r="A21" s="1470" t="s">
        <v>1284</v>
      </c>
      <c r="C21" s="1470" t="s">
        <v>1285</v>
      </c>
      <c r="D21" s="1476"/>
      <c r="E21" s="2169"/>
      <c r="F21" s="1492"/>
      <c r="G21" s="1505"/>
      <c r="H21" s="1492"/>
      <c r="I21" s="1492"/>
    </row>
    <row r="22" spans="1:9" x14ac:dyDescent="0.25">
      <c r="A22" s="1866"/>
      <c r="C22" s="1866"/>
      <c r="D22" s="1476"/>
      <c r="E22" s="2169"/>
      <c r="F22" s="1492"/>
      <c r="G22" s="1505"/>
      <c r="H22" s="1492"/>
      <c r="I22" s="1492"/>
    </row>
    <row r="23" spans="1:9" x14ac:dyDescent="0.25">
      <c r="A23" s="1866"/>
      <c r="C23" s="1866"/>
      <c r="D23" s="1476"/>
      <c r="E23" s="2169"/>
      <c r="F23" s="1492"/>
      <c r="G23" s="1505"/>
      <c r="H23" s="1492"/>
      <c r="I23" s="1492"/>
    </row>
    <row r="24" spans="1:9" x14ac:dyDescent="0.25">
      <c r="A24" s="1470"/>
      <c r="D24" s="1427"/>
      <c r="E24" s="1427"/>
    </row>
    <row r="25" spans="1:9" x14ac:dyDescent="0.25">
      <c r="A25" s="1470" t="s">
        <v>1286</v>
      </c>
      <c r="C25" s="1470" t="s">
        <v>1287</v>
      </c>
      <c r="D25" s="1476"/>
      <c r="E25" s="2169"/>
      <c r="F25" s="1492"/>
      <c r="G25" s="1505"/>
      <c r="H25" s="1492"/>
      <c r="I25" s="1492"/>
    </row>
    <row r="26" spans="1:9" x14ac:dyDescent="0.25">
      <c r="D26" s="1476"/>
      <c r="E26" s="2169"/>
      <c r="F26" s="1492"/>
      <c r="G26" s="1505"/>
      <c r="H26" s="1492"/>
      <c r="I26" s="1492"/>
    </row>
    <row r="27" spans="1:9" x14ac:dyDescent="0.25">
      <c r="B27" s="1865"/>
      <c r="C27" s="1865"/>
      <c r="D27" s="1865"/>
      <c r="E27" s="1865"/>
      <c r="F27" s="2151"/>
      <c r="G27" s="1972"/>
    </row>
    <row r="28" spans="1:9" x14ac:dyDescent="0.25">
      <c r="A28" s="1864" t="s">
        <v>245</v>
      </c>
      <c r="H28" s="1470"/>
    </row>
    <row r="29" spans="1:9" x14ac:dyDescent="0.25">
      <c r="B29" s="1864" t="s">
        <v>223</v>
      </c>
      <c r="C29" s="1864"/>
      <c r="D29" s="1864"/>
      <c r="E29" s="1864"/>
      <c r="F29" s="1881"/>
      <c r="G29" s="1483"/>
      <c r="H29" s="1470"/>
    </row>
    <row r="30" spans="1:9" x14ac:dyDescent="0.25">
      <c r="A30" s="1430" t="s">
        <v>21</v>
      </c>
      <c r="B30" s="2080"/>
      <c r="C30" s="2080"/>
      <c r="D30" s="2080"/>
      <c r="E30" s="1863"/>
      <c r="F30" s="1893"/>
      <c r="G30" s="1482"/>
      <c r="I30" s="1470"/>
    </row>
    <row r="31" spans="1:9" x14ac:dyDescent="0.25">
      <c r="A31" s="1430"/>
      <c r="B31" s="1470" t="s">
        <v>236</v>
      </c>
      <c r="G31" s="1505"/>
    </row>
    <row r="32" spans="1:9" x14ac:dyDescent="0.25">
      <c r="A32" s="1430" t="s">
        <v>21</v>
      </c>
      <c r="B32" s="1863" t="s">
        <v>250</v>
      </c>
      <c r="C32" s="1863"/>
      <c r="D32" s="1863"/>
      <c r="E32" s="1863"/>
      <c r="F32" s="2171"/>
      <c r="G32" s="1482"/>
    </row>
    <row r="33" spans="1:7" x14ac:dyDescent="0.25">
      <c r="A33" s="1430"/>
      <c r="B33" s="1870" t="s">
        <v>24</v>
      </c>
      <c r="C33" s="1870"/>
      <c r="D33" s="1870"/>
      <c r="E33" s="1870"/>
      <c r="G33" s="1505"/>
    </row>
    <row r="34" spans="1:7" x14ac:dyDescent="0.25">
      <c r="A34" s="1430" t="s">
        <v>21</v>
      </c>
      <c r="B34" s="2080"/>
      <c r="C34" s="2080"/>
      <c r="D34" s="2080"/>
      <c r="E34" s="1863"/>
      <c r="F34" s="1893"/>
      <c r="G34" s="1482"/>
    </row>
    <row r="35" spans="1:7" x14ac:dyDescent="0.25">
      <c r="A35" s="1430"/>
      <c r="B35" s="1870" t="s">
        <v>23</v>
      </c>
      <c r="C35" s="1870"/>
      <c r="D35" s="1870"/>
      <c r="E35" s="1870"/>
      <c r="G35" s="1505"/>
    </row>
    <row r="36" spans="1:7" x14ac:dyDescent="0.25">
      <c r="A36" s="1430" t="s">
        <v>21</v>
      </c>
      <c r="B36" s="2080"/>
      <c r="C36" s="2080"/>
      <c r="D36" s="2080"/>
      <c r="E36" s="1863"/>
      <c r="F36" s="1893"/>
      <c r="G36" s="1482"/>
    </row>
    <row r="37" spans="1:7" x14ac:dyDescent="0.25">
      <c r="A37" s="1430"/>
      <c r="B37" s="1470" t="s">
        <v>249</v>
      </c>
      <c r="G37" s="1505"/>
    </row>
    <row r="38" spans="1:7" x14ac:dyDescent="0.25">
      <c r="A38" s="1430" t="s">
        <v>21</v>
      </c>
      <c r="B38" s="1863" t="s">
        <v>1283</v>
      </c>
      <c r="C38" s="1863"/>
      <c r="D38" s="1863"/>
      <c r="E38" s="1863"/>
      <c r="F38" s="1893"/>
      <c r="G38" s="1482"/>
    </row>
    <row r="39" spans="1:7" x14ac:dyDescent="0.25">
      <c r="A39" s="1430"/>
      <c r="B39" s="1470" t="s">
        <v>262</v>
      </c>
      <c r="G39" s="1505"/>
    </row>
    <row r="40" spans="1:7" x14ac:dyDescent="0.25">
      <c r="A40" s="1430" t="s">
        <v>21</v>
      </c>
      <c r="B40" s="2080"/>
      <c r="C40" s="2080"/>
      <c r="D40" s="2080"/>
      <c r="E40" s="1863"/>
      <c r="F40" s="1893"/>
      <c r="G40" s="1482"/>
    </row>
    <row r="41" spans="1:7" x14ac:dyDescent="0.25">
      <c r="B41" s="1965" t="s">
        <v>948</v>
      </c>
      <c r="C41" s="1965"/>
      <c r="D41" s="1965"/>
      <c r="E41" s="1965"/>
      <c r="F41" s="2142"/>
      <c r="G41" s="1477"/>
    </row>
    <row r="43" spans="1:7" x14ac:dyDescent="0.25">
      <c r="F43" s="1879"/>
    </row>
    <row r="44" spans="1:7" x14ac:dyDescent="0.25">
      <c r="B44" s="1864"/>
      <c r="C44" s="1864"/>
      <c r="D44" s="1864"/>
      <c r="E44" s="1864"/>
      <c r="F44" s="1881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theme="9"/>
  </sheetPr>
  <dimension ref="A1:L30"/>
  <sheetViews>
    <sheetView zoomScaleNormal="100" zoomScalePageLayoutView="190" workbookViewId="0">
      <selection activeCell="A4" sqref="A4"/>
    </sheetView>
  </sheetViews>
  <sheetFormatPr baseColWidth="10" defaultRowHeight="15" x14ac:dyDescent="0.25"/>
  <cols>
    <col min="1" max="1" width="2.7109375" customWidth="1"/>
    <col min="2" max="2" width="2.5703125" customWidth="1"/>
    <col min="3" max="3" width="9" customWidth="1"/>
    <col min="4" max="4" width="7" customWidth="1"/>
    <col min="5" max="5" width="11.140625" customWidth="1"/>
    <col min="6" max="6" width="11.42578125" style="1428"/>
    <col min="7" max="8" width="13.42578125" customWidth="1"/>
    <col min="9" max="9" width="10.5703125" bestFit="1" customWidth="1"/>
    <col min="10" max="10" width="32.7109375" bestFit="1" customWidth="1"/>
    <col min="11" max="12" width="11.42578125" style="1428"/>
  </cols>
  <sheetData>
    <row r="1" spans="1:12" x14ac:dyDescent="0.25">
      <c r="A1" s="52" t="s">
        <v>949</v>
      </c>
    </row>
    <row r="2" spans="1:12" s="21" customFormat="1" x14ac:dyDescent="0.25">
      <c r="A2" s="40" t="s">
        <v>950</v>
      </c>
      <c r="F2" s="1432"/>
      <c r="K2" s="1432"/>
      <c r="L2" s="1432"/>
    </row>
    <row r="3" spans="1:12" s="21" customFormat="1" x14ac:dyDescent="0.25">
      <c r="A3" s="1096" t="s">
        <v>808</v>
      </c>
      <c r="F3" s="1432"/>
      <c r="K3" s="1432"/>
      <c r="L3" s="1432"/>
    </row>
    <row r="4" spans="1:12" s="21" customFormat="1" x14ac:dyDescent="0.25">
      <c r="A4" s="40"/>
      <c r="F4" s="1432"/>
      <c r="K4" s="1432"/>
      <c r="L4" s="1432"/>
    </row>
    <row r="5" spans="1:12" s="21" customFormat="1" x14ac:dyDescent="0.25">
      <c r="A5" s="52" t="s">
        <v>3</v>
      </c>
      <c r="F5" s="1432"/>
      <c r="K5" s="1432"/>
      <c r="L5" s="1432"/>
    </row>
    <row r="6" spans="1:12" x14ac:dyDescent="0.25">
      <c r="B6" s="40" t="s">
        <v>223</v>
      </c>
      <c r="C6" s="40"/>
      <c r="D6" s="40"/>
      <c r="F6" s="53"/>
      <c r="G6" s="1479"/>
    </row>
    <row r="7" spans="1:12" x14ac:dyDescent="0.25">
      <c r="A7" t="s">
        <v>21</v>
      </c>
      <c r="B7" s="1023" t="s">
        <v>230</v>
      </c>
      <c r="C7" s="1023"/>
      <c r="D7" s="1023"/>
      <c r="E7" s="345"/>
      <c r="F7" s="2173"/>
      <c r="G7" s="1480"/>
    </row>
    <row r="8" spans="1:12" x14ac:dyDescent="0.25">
      <c r="B8" s="40" t="s">
        <v>236</v>
      </c>
      <c r="C8" s="40"/>
      <c r="D8" s="40"/>
      <c r="F8" s="2152"/>
      <c r="G8" s="1479"/>
    </row>
    <row r="9" spans="1:12" x14ac:dyDescent="0.25">
      <c r="A9" t="s">
        <v>21</v>
      </c>
      <c r="B9" s="1151"/>
      <c r="C9" s="1151"/>
      <c r="D9" s="1151"/>
      <c r="E9" s="345"/>
      <c r="F9" s="764"/>
      <c r="G9" s="1481"/>
    </row>
    <row r="10" spans="1:12" x14ac:dyDescent="0.25">
      <c r="B10" s="40" t="s">
        <v>24</v>
      </c>
      <c r="C10" s="40"/>
      <c r="D10" s="40"/>
      <c r="F10" s="2152"/>
      <c r="G10" s="1479"/>
    </row>
    <row r="11" spans="1:12" x14ac:dyDescent="0.25">
      <c r="A11" t="s">
        <v>21</v>
      </c>
      <c r="B11" s="1024" t="s">
        <v>13</v>
      </c>
      <c r="C11" s="1024"/>
      <c r="D11" s="1024"/>
      <c r="E11" s="345"/>
      <c r="F11" s="764"/>
      <c r="G11" s="1481"/>
    </row>
    <row r="12" spans="1:12" x14ac:dyDescent="0.25">
      <c r="B12" s="1152"/>
      <c r="C12" s="1152"/>
      <c r="D12" s="1152"/>
      <c r="F12" s="2152"/>
      <c r="G12" s="1479"/>
    </row>
    <row r="13" spans="1:12" x14ac:dyDescent="0.25">
      <c r="A13" t="s">
        <v>21</v>
      </c>
      <c r="B13" s="1024" t="s">
        <v>35</v>
      </c>
      <c r="C13" s="1024"/>
      <c r="D13" s="1024"/>
      <c r="E13" s="345"/>
      <c r="F13" s="764"/>
      <c r="G13" s="1481"/>
    </row>
    <row r="14" spans="1:12" x14ac:dyDescent="0.25">
      <c r="B14" s="40" t="s">
        <v>249</v>
      </c>
      <c r="C14" s="40"/>
      <c r="D14" s="40"/>
      <c r="F14" s="2152"/>
      <c r="G14" s="2172"/>
    </row>
    <row r="15" spans="1:12" x14ac:dyDescent="0.25">
      <c r="A15" t="s">
        <v>21</v>
      </c>
      <c r="B15" s="1151"/>
      <c r="C15" s="1151"/>
      <c r="D15" s="1151"/>
      <c r="E15" s="345"/>
      <c r="F15" s="764"/>
      <c r="G15" s="1481"/>
    </row>
    <row r="16" spans="1:12" x14ac:dyDescent="0.25">
      <c r="B16" s="40" t="s">
        <v>262</v>
      </c>
      <c r="C16" s="40"/>
      <c r="D16" s="40"/>
      <c r="F16" s="2152"/>
      <c r="G16" s="1479"/>
    </row>
    <row r="17" spans="1:8" x14ac:dyDescent="0.25">
      <c r="A17" t="s">
        <v>21</v>
      </c>
      <c r="B17" s="1024" t="s">
        <v>252</v>
      </c>
      <c r="C17" s="1024"/>
      <c r="D17" s="1024"/>
      <c r="E17" s="345"/>
      <c r="F17" s="764"/>
      <c r="G17" s="1481"/>
    </row>
    <row r="18" spans="1:8" x14ac:dyDescent="0.25">
      <c r="B18" s="40" t="s">
        <v>951</v>
      </c>
      <c r="C18" s="40"/>
      <c r="D18" s="40"/>
      <c r="F18" s="163"/>
      <c r="G18" s="1479"/>
    </row>
    <row r="19" spans="1:8" x14ac:dyDescent="0.25">
      <c r="E19" s="53"/>
      <c r="F19" s="2153"/>
    </row>
    <row r="20" spans="1:8" x14ac:dyDescent="0.25">
      <c r="A20" s="59" t="s">
        <v>40</v>
      </c>
      <c r="E20" s="40"/>
      <c r="F20" s="2153"/>
      <c r="G20" s="1310" t="s">
        <v>667</v>
      </c>
      <c r="H20" s="1310" t="s">
        <v>668</v>
      </c>
    </row>
    <row r="21" spans="1:8" x14ac:dyDescent="0.25">
      <c r="A21" s="1427" t="s">
        <v>1288</v>
      </c>
      <c r="B21" s="155"/>
      <c r="C21" s="155" t="s">
        <v>1289</v>
      </c>
      <c r="D21" s="1476"/>
      <c r="E21" s="2169"/>
      <c r="F21" s="1492"/>
      <c r="G21" s="1492"/>
      <c r="H21" s="1492"/>
    </row>
    <row r="22" spans="1:8" x14ac:dyDescent="0.25">
      <c r="A22" s="2146"/>
      <c r="B22" s="155"/>
      <c r="C22" s="155"/>
      <c r="D22" s="1476"/>
      <c r="E22" s="2169"/>
      <c r="F22" s="1492"/>
      <c r="G22" s="1492"/>
      <c r="H22" s="1492"/>
    </row>
    <row r="23" spans="1:8" x14ac:dyDescent="0.25">
      <c r="A23" s="2146"/>
      <c r="B23" s="155"/>
      <c r="C23" s="155"/>
      <c r="D23" s="1476"/>
      <c r="E23" s="2169"/>
      <c r="F23" s="1492"/>
      <c r="G23" s="1492"/>
      <c r="H23" s="1492"/>
    </row>
    <row r="24" spans="1:8" x14ac:dyDescent="0.25">
      <c r="A24" s="1427"/>
      <c r="B24" s="155"/>
      <c r="C24" s="155"/>
      <c r="D24" s="1428"/>
      <c r="E24" s="1427"/>
      <c r="G24" s="1428"/>
    </row>
    <row r="25" spans="1:8" x14ac:dyDescent="0.25">
      <c r="A25" s="1427" t="s">
        <v>1290</v>
      </c>
      <c r="B25" s="155"/>
      <c r="C25" s="155" t="s">
        <v>1291</v>
      </c>
      <c r="D25" s="1476"/>
      <c r="E25" s="2169"/>
      <c r="F25" s="1492"/>
      <c r="G25" s="1492"/>
      <c r="H25" s="1492"/>
    </row>
    <row r="26" spans="1:8" x14ac:dyDescent="0.25">
      <c r="B26" s="1428"/>
      <c r="C26" s="1746" t="s">
        <v>12</v>
      </c>
      <c r="D26" s="1476"/>
      <c r="E26" s="2169"/>
      <c r="F26" s="1492"/>
      <c r="G26" s="1492"/>
      <c r="H26" s="1492"/>
    </row>
    <row r="27" spans="1:8" x14ac:dyDescent="0.25">
      <c r="E27" s="1427"/>
    </row>
    <row r="28" spans="1:8" x14ac:dyDescent="0.25">
      <c r="C28" t="s">
        <v>13</v>
      </c>
      <c r="D28" s="620"/>
      <c r="E28" s="2169"/>
      <c r="F28" s="1492"/>
      <c r="G28" s="1492"/>
      <c r="H28" s="1492"/>
    </row>
    <row r="29" spans="1:8" x14ac:dyDescent="0.25">
      <c r="D29" s="620"/>
      <c r="E29" s="2169"/>
      <c r="F29" s="1492"/>
      <c r="G29" s="1492"/>
      <c r="H29" s="1492"/>
    </row>
    <row r="30" spans="1:8" x14ac:dyDescent="0.25">
      <c r="D30" s="545"/>
      <c r="E30" s="2169"/>
      <c r="F30" s="1492"/>
      <c r="G30" s="1492"/>
      <c r="H30" s="1492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rgb="FF002060"/>
  </sheetPr>
  <dimension ref="A1:I52"/>
  <sheetViews>
    <sheetView zoomScaleNormal="100" zoomScalePageLayoutView="115" workbookViewId="0">
      <selection activeCell="A3" sqref="A3"/>
    </sheetView>
  </sheetViews>
  <sheetFormatPr baseColWidth="10" defaultColWidth="14.85546875" defaultRowHeight="15" x14ac:dyDescent="0.25"/>
  <cols>
    <col min="1" max="1" width="3.7109375" style="47" customWidth="1"/>
    <col min="2" max="2" width="23.28515625" style="47" customWidth="1"/>
    <col min="3" max="3" width="8.7109375" style="90" customWidth="1"/>
    <col min="4" max="4" width="8" style="90" customWidth="1"/>
    <col min="5" max="5" width="8.7109375" style="90" customWidth="1"/>
    <col min="6" max="6" width="9.85546875" style="90" customWidth="1"/>
    <col min="7" max="7" width="8.7109375" style="90" customWidth="1"/>
    <col min="8" max="9" width="8.7109375" style="47" customWidth="1"/>
    <col min="10" max="10" width="23.42578125" style="47" customWidth="1"/>
    <col min="11" max="16384" width="14.85546875" style="47"/>
  </cols>
  <sheetData>
    <row r="1" spans="1:9" x14ac:dyDescent="0.25">
      <c r="A1" s="67" t="s">
        <v>1227</v>
      </c>
    </row>
    <row r="2" spans="1:9" x14ac:dyDescent="0.25">
      <c r="A2" s="47" t="s">
        <v>952</v>
      </c>
    </row>
    <row r="4" spans="1:9" ht="15" customHeight="1" x14ac:dyDescent="0.25">
      <c r="A4" s="67" t="s">
        <v>368</v>
      </c>
    </row>
    <row r="5" spans="1:9" ht="17.100000000000001" customHeight="1" x14ac:dyDescent="0.25">
      <c r="A5" s="1902" t="s">
        <v>1228</v>
      </c>
      <c r="B5" s="1903"/>
      <c r="C5" s="1903"/>
      <c r="D5" s="1903"/>
      <c r="E5" s="1903"/>
      <c r="F5" s="1903"/>
      <c r="G5" s="1903"/>
      <c r="H5" s="1903"/>
      <c r="I5" s="1904"/>
    </row>
    <row r="6" spans="1:9" ht="17.100000000000001" customHeight="1" x14ac:dyDescent="0.25">
      <c r="A6" s="2373" t="s">
        <v>124</v>
      </c>
      <c r="B6" s="2375" t="s">
        <v>125</v>
      </c>
      <c r="C6" s="2377" t="s">
        <v>1229</v>
      </c>
      <c r="D6" s="2383" t="s">
        <v>319</v>
      </c>
      <c r="E6" s="2383" t="s">
        <v>320</v>
      </c>
      <c r="F6" s="2378" t="s">
        <v>127</v>
      </c>
      <c r="G6" s="2379"/>
      <c r="H6" s="2379"/>
      <c r="I6" s="2380"/>
    </row>
    <row r="7" spans="1:9" ht="32.25" customHeight="1" x14ac:dyDescent="0.25">
      <c r="A7" s="2374"/>
      <c r="B7" s="2382"/>
      <c r="C7" s="2383"/>
      <c r="D7" s="2384"/>
      <c r="E7" s="2384"/>
      <c r="F7" s="1309" t="s">
        <v>191</v>
      </c>
      <c r="G7" s="1309" t="s">
        <v>1230</v>
      </c>
      <c r="H7" s="1309" t="s">
        <v>1231</v>
      </c>
      <c r="I7" s="1309" t="s">
        <v>167</v>
      </c>
    </row>
    <row r="8" spans="1:9" s="86" customFormat="1" ht="15" customHeight="1" x14ac:dyDescent="0.25">
      <c r="A8" s="1905" t="s">
        <v>132</v>
      </c>
      <c r="B8" s="801" t="s">
        <v>133</v>
      </c>
      <c r="C8" s="1906">
        <v>413.2</v>
      </c>
      <c r="D8" s="1907"/>
      <c r="E8" s="1908"/>
      <c r="F8" s="1909"/>
      <c r="G8" s="1909"/>
      <c r="H8" s="1909"/>
      <c r="I8" s="1993"/>
    </row>
    <row r="9" spans="1:9" s="86" customFormat="1" ht="15" customHeight="1" thickBot="1" x14ac:dyDescent="0.3">
      <c r="A9" s="1910" t="s">
        <v>134</v>
      </c>
      <c r="B9" s="809" t="s">
        <v>87</v>
      </c>
      <c r="C9" s="1911">
        <v>361.6</v>
      </c>
      <c r="D9" s="1912"/>
      <c r="E9" s="1913"/>
      <c r="F9" s="1914"/>
      <c r="G9" s="1914"/>
      <c r="H9" s="1914"/>
      <c r="I9" s="1994"/>
    </row>
    <row r="10" spans="1:9" s="86" customFormat="1" ht="15" customHeight="1" x14ac:dyDescent="0.25">
      <c r="A10" s="1915" t="s">
        <v>136</v>
      </c>
      <c r="B10" s="817" t="s">
        <v>1232</v>
      </c>
      <c r="C10" s="1916">
        <v>28.9</v>
      </c>
      <c r="D10" s="1917"/>
      <c r="E10" s="1918"/>
      <c r="F10" s="1919"/>
      <c r="G10" s="1920"/>
      <c r="H10" s="1920"/>
      <c r="I10" s="1920"/>
    </row>
    <row r="11" spans="1:9" s="86" customFormat="1" ht="15" customHeight="1" x14ac:dyDescent="0.25">
      <c r="A11" s="1921" t="s">
        <v>138</v>
      </c>
      <c r="B11" s="823" t="s">
        <v>88</v>
      </c>
      <c r="C11" s="1906">
        <v>134.6</v>
      </c>
      <c r="D11" s="1907"/>
      <c r="E11" s="1908"/>
      <c r="F11" s="1922"/>
      <c r="G11" s="1923"/>
      <c r="H11" s="1923"/>
      <c r="I11" s="1923"/>
    </row>
    <row r="12" spans="1:9" s="86" customFormat="1" ht="15" customHeight="1" x14ac:dyDescent="0.25">
      <c r="A12" s="1905" t="s">
        <v>140</v>
      </c>
      <c r="B12" s="801" t="s">
        <v>99</v>
      </c>
      <c r="C12" s="1906">
        <v>242.5</v>
      </c>
      <c r="D12" s="1907"/>
      <c r="E12" s="1908"/>
      <c r="F12" s="1922"/>
      <c r="G12" s="1924"/>
      <c r="H12" s="1924"/>
      <c r="I12" s="1924"/>
    </row>
    <row r="13" spans="1:9" s="86" customFormat="1" ht="15" customHeight="1" x14ac:dyDescent="0.25">
      <c r="A13" s="1921" t="s">
        <v>141</v>
      </c>
      <c r="B13" s="823" t="s">
        <v>142</v>
      </c>
      <c r="C13" s="1906">
        <v>339.9</v>
      </c>
      <c r="D13" s="1907"/>
      <c r="E13" s="1908"/>
      <c r="F13" s="1922"/>
      <c r="G13" s="1923"/>
      <c r="H13" s="1923"/>
      <c r="I13" s="1923"/>
    </row>
    <row r="14" spans="1:9" s="86" customFormat="1" ht="15" customHeight="1" x14ac:dyDescent="0.25">
      <c r="A14" s="1905" t="s">
        <v>143</v>
      </c>
      <c r="B14" s="823" t="s">
        <v>144</v>
      </c>
      <c r="C14" s="1906">
        <v>121.1</v>
      </c>
      <c r="D14" s="1907"/>
      <c r="E14" s="1908"/>
      <c r="F14" s="1922"/>
      <c r="G14" s="1923"/>
      <c r="H14" s="1923"/>
      <c r="I14" s="1923"/>
    </row>
    <row r="15" spans="1:9" s="86" customFormat="1" ht="15" customHeight="1" x14ac:dyDescent="0.25">
      <c r="A15" s="1921" t="s">
        <v>145</v>
      </c>
      <c r="B15" s="823" t="s">
        <v>146</v>
      </c>
      <c r="C15" s="1906">
        <v>150.4</v>
      </c>
      <c r="D15" s="1907"/>
      <c r="E15" s="1908"/>
      <c r="F15" s="1922"/>
      <c r="G15" s="1922"/>
      <c r="H15" s="1922"/>
      <c r="I15" s="1922"/>
    </row>
    <row r="16" spans="1:9" s="86" customFormat="1" ht="15" customHeight="1" x14ac:dyDescent="0.25">
      <c r="A16" s="1921" t="s">
        <v>147</v>
      </c>
      <c r="B16" s="823" t="s">
        <v>953</v>
      </c>
      <c r="C16" s="1906">
        <v>19.100000000000001</v>
      </c>
      <c r="D16" s="1907"/>
      <c r="E16" s="1908"/>
      <c r="F16" s="1922"/>
      <c r="G16" s="1922"/>
      <c r="H16" s="1922"/>
      <c r="I16" s="1922"/>
    </row>
    <row r="17" spans="1:9" s="86" customFormat="1" ht="15" customHeight="1" x14ac:dyDescent="0.25">
      <c r="A17" s="1921" t="s">
        <v>181</v>
      </c>
      <c r="B17" s="823" t="s">
        <v>377</v>
      </c>
      <c r="C17" s="1906">
        <v>27.1</v>
      </c>
      <c r="D17" s="1907"/>
      <c r="E17" s="1908"/>
      <c r="F17" s="1922"/>
      <c r="G17" s="1922"/>
      <c r="H17" s="1922"/>
      <c r="I17" s="1922"/>
    </row>
    <row r="18" spans="1:9" s="86" customFormat="1" ht="15" customHeight="1" x14ac:dyDescent="0.25">
      <c r="A18" s="1921" t="s">
        <v>182</v>
      </c>
      <c r="B18" s="828" t="s">
        <v>954</v>
      </c>
      <c r="C18" s="1906">
        <v>70.400000000000006</v>
      </c>
      <c r="D18" s="1907"/>
      <c r="E18" s="1908"/>
      <c r="F18" s="1922"/>
      <c r="G18" s="1922"/>
      <c r="H18" s="1922"/>
      <c r="I18" s="1922"/>
    </row>
    <row r="19" spans="1:9" s="86" customFormat="1" ht="15" customHeight="1" x14ac:dyDescent="0.25">
      <c r="A19" s="1905" t="s">
        <v>184</v>
      </c>
      <c r="B19" s="828" t="s">
        <v>937</v>
      </c>
      <c r="C19" s="1906">
        <v>24.9</v>
      </c>
      <c r="D19" s="1907"/>
      <c r="E19" s="1908"/>
      <c r="F19" s="1922"/>
      <c r="G19" s="1922"/>
      <c r="H19" s="1922"/>
      <c r="I19" s="1922"/>
    </row>
    <row r="20" spans="1:9" s="86" customFormat="1" ht="15" customHeight="1" x14ac:dyDescent="0.25">
      <c r="A20" s="1905" t="s">
        <v>186</v>
      </c>
      <c r="B20" s="823" t="s">
        <v>325</v>
      </c>
      <c r="C20" s="1906">
        <v>88.7</v>
      </c>
      <c r="D20" s="1907"/>
      <c r="E20" s="1908"/>
      <c r="F20" s="1922"/>
      <c r="G20" s="1922"/>
      <c r="H20" s="1922"/>
      <c r="I20" s="1922"/>
    </row>
    <row r="21" spans="1:9" s="86" customFormat="1" ht="15" customHeight="1" x14ac:dyDescent="0.25">
      <c r="A21" s="1018" t="s">
        <v>188</v>
      </c>
      <c r="B21" s="828" t="s">
        <v>183</v>
      </c>
      <c r="C21" s="1906">
        <v>294.3</v>
      </c>
      <c r="D21" s="1907"/>
      <c r="E21" s="1908"/>
      <c r="F21" s="1922"/>
      <c r="G21" s="1922"/>
      <c r="H21" s="1922"/>
      <c r="I21" s="1922"/>
    </row>
    <row r="22" spans="1:9" s="86" customFormat="1" ht="15" customHeight="1" x14ac:dyDescent="0.25">
      <c r="A22" s="1018" t="s">
        <v>205</v>
      </c>
      <c r="B22" s="828" t="s">
        <v>185</v>
      </c>
      <c r="C22" s="1906">
        <v>44.5</v>
      </c>
      <c r="D22" s="1907"/>
      <c r="E22" s="1908"/>
      <c r="F22" s="1922"/>
      <c r="G22" s="1924"/>
      <c r="H22" s="1924"/>
      <c r="I22" s="1924"/>
    </row>
    <row r="23" spans="1:9" s="86" customFormat="1" ht="15" customHeight="1" thickBot="1" x14ac:dyDescent="0.3">
      <c r="A23" s="735" t="s">
        <v>206</v>
      </c>
      <c r="B23" s="829" t="s">
        <v>187</v>
      </c>
      <c r="C23" s="1911">
        <v>204.9</v>
      </c>
      <c r="D23" s="1912"/>
      <c r="E23" s="1913"/>
      <c r="F23" s="1925"/>
      <c r="G23" s="1926"/>
      <c r="H23" s="1926"/>
      <c r="I23" s="1926"/>
    </row>
    <row r="24" spans="1:9" s="86" customFormat="1" ht="15" customHeight="1" thickBot="1" x14ac:dyDescent="0.3">
      <c r="A24" s="2738"/>
      <c r="B24" s="1025" t="s">
        <v>149</v>
      </c>
      <c r="C24" s="1927">
        <f t="shared" ref="C24" si="0">SUM(C10:C23)</f>
        <v>1791.3000000000002</v>
      </c>
      <c r="D24" s="1928"/>
      <c r="E24" s="1929"/>
      <c r="F24" s="1919"/>
      <c r="G24" s="1919"/>
      <c r="H24" s="1919"/>
      <c r="I24" s="1919"/>
    </row>
    <row r="25" spans="1:9" s="86" customFormat="1" ht="15" customHeight="1" thickTop="1" thickBot="1" x14ac:dyDescent="0.3">
      <c r="A25" s="2739"/>
      <c r="B25" s="2333" t="s">
        <v>150</v>
      </c>
      <c r="C25" s="2329"/>
      <c r="D25" s="2329"/>
      <c r="E25" s="2321"/>
      <c r="F25" s="1930"/>
      <c r="G25" s="1930"/>
      <c r="H25" s="1930"/>
      <c r="I25" s="1931"/>
    </row>
    <row r="26" spans="1:9" s="86" customFormat="1" ht="15" customHeight="1" thickBot="1" x14ac:dyDescent="0.3">
      <c r="A26" s="2740"/>
      <c r="B26" s="2330" t="s">
        <v>326</v>
      </c>
      <c r="C26" s="2331"/>
      <c r="D26" s="2331"/>
      <c r="E26" s="2332"/>
      <c r="F26" s="1932"/>
      <c r="G26" s="1932"/>
      <c r="H26" s="1932"/>
      <c r="I26" s="1932"/>
    </row>
    <row r="27" spans="1:9" ht="15" customHeight="1" thickTop="1" x14ac:dyDescent="0.25"/>
    <row r="28" spans="1:9" ht="15" customHeight="1" x14ac:dyDescent="0.25">
      <c r="A28" s="67" t="s">
        <v>245</v>
      </c>
    </row>
    <row r="29" spans="1:9" ht="17.100000000000001" customHeight="1" x14ac:dyDescent="0.25">
      <c r="A29" s="1902" t="s">
        <v>1228</v>
      </c>
      <c r="B29" s="1903"/>
      <c r="C29" s="1903"/>
      <c r="D29" s="1903"/>
      <c r="E29" s="1903"/>
      <c r="F29" s="1903"/>
      <c r="G29" s="1903"/>
      <c r="H29" s="1903"/>
      <c r="I29" s="1904"/>
    </row>
    <row r="30" spans="1:9" ht="17.100000000000001" customHeight="1" x14ac:dyDescent="0.25">
      <c r="A30" s="2373" t="s">
        <v>124</v>
      </c>
      <c r="B30" s="2375" t="s">
        <v>125</v>
      </c>
      <c r="C30" s="2377" t="s">
        <v>1229</v>
      </c>
      <c r="D30" s="2383" t="s">
        <v>319</v>
      </c>
      <c r="E30" s="2383" t="s">
        <v>320</v>
      </c>
      <c r="F30" s="2378" t="s">
        <v>127</v>
      </c>
      <c r="G30" s="2379"/>
      <c r="H30" s="2379"/>
      <c r="I30" s="2380"/>
    </row>
    <row r="31" spans="1:9" ht="31.5" customHeight="1" x14ac:dyDescent="0.25">
      <c r="A31" s="2374"/>
      <c r="B31" s="2382"/>
      <c r="C31" s="2383"/>
      <c r="D31" s="2384"/>
      <c r="E31" s="2384"/>
      <c r="F31" s="1309" t="s">
        <v>191</v>
      </c>
      <c r="G31" s="1309" t="s">
        <v>1230</v>
      </c>
      <c r="H31" s="1309" t="s">
        <v>1231</v>
      </c>
      <c r="I31" s="1309" t="s">
        <v>167</v>
      </c>
    </row>
    <row r="32" spans="1:9" s="86" customFormat="1" ht="15" customHeight="1" x14ac:dyDescent="0.25">
      <c r="A32" s="1905" t="s">
        <v>132</v>
      </c>
      <c r="B32" s="801" t="s">
        <v>133</v>
      </c>
      <c r="C32" s="1906">
        <v>413.2</v>
      </c>
      <c r="D32" s="1907"/>
      <c r="E32" s="1908"/>
      <c r="F32" s="1909"/>
      <c r="G32" s="1909"/>
      <c r="H32" s="1909"/>
      <c r="I32" s="1993"/>
    </row>
    <row r="33" spans="1:9" s="86" customFormat="1" ht="15" customHeight="1" thickBot="1" x14ac:dyDescent="0.3">
      <c r="A33" s="1910" t="s">
        <v>134</v>
      </c>
      <c r="B33" s="809" t="s">
        <v>87</v>
      </c>
      <c r="C33" s="1911">
        <v>361.6</v>
      </c>
      <c r="D33" s="1912"/>
      <c r="E33" s="1913"/>
      <c r="F33" s="1914"/>
      <c r="G33" s="1914"/>
      <c r="H33" s="1914"/>
      <c r="I33" s="1994"/>
    </row>
    <row r="34" spans="1:9" s="86" customFormat="1" ht="15" customHeight="1" thickBot="1" x14ac:dyDescent="0.3">
      <c r="A34" s="1915" t="s">
        <v>136</v>
      </c>
      <c r="B34" s="817" t="s">
        <v>1232</v>
      </c>
      <c r="C34" s="1916">
        <v>28.9</v>
      </c>
      <c r="D34" s="1917"/>
      <c r="E34" s="1918"/>
      <c r="F34" s="1933"/>
      <c r="G34" s="1934"/>
      <c r="H34" s="1934"/>
      <c r="I34" s="1934"/>
    </row>
    <row r="35" spans="1:9" s="86" customFormat="1" ht="15" customHeight="1" thickBot="1" x14ac:dyDescent="0.3">
      <c r="A35" s="1921" t="s">
        <v>138</v>
      </c>
      <c r="B35" s="823" t="s">
        <v>88</v>
      </c>
      <c r="C35" s="1906">
        <v>134.6</v>
      </c>
      <c r="D35" s="1907"/>
      <c r="E35" s="1935"/>
      <c r="F35" s="1936"/>
      <c r="G35" s="1937"/>
      <c r="H35" s="1937"/>
      <c r="I35" s="1938"/>
    </row>
    <row r="36" spans="1:9" s="86" customFormat="1" ht="15" customHeight="1" x14ac:dyDescent="0.25">
      <c r="A36" s="1905" t="s">
        <v>140</v>
      </c>
      <c r="B36" s="801" t="s">
        <v>99</v>
      </c>
      <c r="C36" s="1906">
        <v>242.5</v>
      </c>
      <c r="D36" s="1907"/>
      <c r="E36" s="1908"/>
      <c r="F36" s="1919"/>
      <c r="G36" s="1920"/>
      <c r="H36" s="1920"/>
      <c r="I36" s="1920"/>
    </row>
    <row r="37" spans="1:9" s="86" customFormat="1" ht="15" customHeight="1" x14ac:dyDescent="0.25">
      <c r="A37" s="1921" t="s">
        <v>141</v>
      </c>
      <c r="B37" s="823" t="s">
        <v>142</v>
      </c>
      <c r="C37" s="1906">
        <v>339.9</v>
      </c>
      <c r="D37" s="1907"/>
      <c r="E37" s="1908"/>
      <c r="F37" s="1922"/>
      <c r="G37" s="1923"/>
      <c r="H37" s="1923"/>
      <c r="I37" s="1923"/>
    </row>
    <row r="38" spans="1:9" s="86" customFormat="1" ht="15" customHeight="1" x14ac:dyDescent="0.25">
      <c r="A38" s="1905" t="s">
        <v>143</v>
      </c>
      <c r="B38" s="823" t="s">
        <v>144</v>
      </c>
      <c r="C38" s="1906">
        <v>121.1</v>
      </c>
      <c r="D38" s="1907"/>
      <c r="E38" s="1908"/>
      <c r="F38" s="1922"/>
      <c r="G38" s="1923"/>
      <c r="H38" s="1923"/>
      <c r="I38" s="1923"/>
    </row>
    <row r="39" spans="1:9" s="86" customFormat="1" ht="15" customHeight="1" x14ac:dyDescent="0.25">
      <c r="A39" s="1921" t="s">
        <v>145</v>
      </c>
      <c r="B39" s="823" t="s">
        <v>146</v>
      </c>
      <c r="C39" s="1906">
        <v>150.4</v>
      </c>
      <c r="D39" s="1907"/>
      <c r="E39" s="1908"/>
      <c r="F39" s="1922"/>
      <c r="G39" s="1922"/>
      <c r="H39" s="1922"/>
      <c r="I39" s="1922"/>
    </row>
    <row r="40" spans="1:9" s="86" customFormat="1" ht="15" customHeight="1" x14ac:dyDescent="0.25">
      <c r="A40" s="1921" t="s">
        <v>147</v>
      </c>
      <c r="B40" s="823" t="s">
        <v>953</v>
      </c>
      <c r="C40" s="1906">
        <v>19.100000000000001</v>
      </c>
      <c r="D40" s="1907"/>
      <c r="E40" s="1908"/>
      <c r="F40" s="1922"/>
      <c r="G40" s="1922"/>
      <c r="H40" s="1922"/>
      <c r="I40" s="1922"/>
    </row>
    <row r="41" spans="1:9" s="86" customFormat="1" ht="15" customHeight="1" x14ac:dyDescent="0.25">
      <c r="A41" s="1921" t="s">
        <v>181</v>
      </c>
      <c r="B41" s="823" t="s">
        <v>377</v>
      </c>
      <c r="C41" s="1906">
        <v>27.1</v>
      </c>
      <c r="D41" s="1907"/>
      <c r="E41" s="1908"/>
      <c r="F41" s="1922"/>
      <c r="G41" s="1922"/>
      <c r="H41" s="1922"/>
      <c r="I41" s="1922"/>
    </row>
    <row r="42" spans="1:9" s="86" customFormat="1" ht="15" customHeight="1" x14ac:dyDescent="0.25">
      <c r="A42" s="1921" t="s">
        <v>182</v>
      </c>
      <c r="B42" s="828" t="s">
        <v>954</v>
      </c>
      <c r="C42" s="1906">
        <v>70.400000000000006</v>
      </c>
      <c r="D42" s="1907"/>
      <c r="E42" s="1908"/>
      <c r="F42" s="1922"/>
      <c r="G42" s="1922"/>
      <c r="H42" s="1922"/>
      <c r="I42" s="1922"/>
    </row>
    <row r="43" spans="1:9" s="86" customFormat="1" ht="15" customHeight="1" x14ac:dyDescent="0.25">
      <c r="A43" s="1905" t="s">
        <v>184</v>
      </c>
      <c r="B43" s="828" t="s">
        <v>937</v>
      </c>
      <c r="C43" s="1906">
        <v>24.9</v>
      </c>
      <c r="D43" s="1907"/>
      <c r="E43" s="1908"/>
      <c r="F43" s="1922"/>
      <c r="G43" s="1922"/>
      <c r="H43" s="1922"/>
      <c r="I43" s="1922"/>
    </row>
    <row r="44" spans="1:9" s="86" customFormat="1" ht="15" customHeight="1" x14ac:dyDescent="0.25">
      <c r="A44" s="1905" t="s">
        <v>186</v>
      </c>
      <c r="B44" s="823" t="s">
        <v>325</v>
      </c>
      <c r="C44" s="1906">
        <v>88.7</v>
      </c>
      <c r="D44" s="1907"/>
      <c r="E44" s="1908"/>
      <c r="F44" s="1922"/>
      <c r="G44" s="1922"/>
      <c r="H44" s="1922"/>
      <c r="I44" s="1922"/>
    </row>
    <row r="45" spans="1:9" s="86" customFormat="1" ht="15" customHeight="1" x14ac:dyDescent="0.25">
      <c r="A45" s="1018" t="s">
        <v>188</v>
      </c>
      <c r="B45" s="828" t="s">
        <v>183</v>
      </c>
      <c r="C45" s="1906">
        <v>294.3</v>
      </c>
      <c r="D45" s="1907"/>
      <c r="E45" s="1908"/>
      <c r="F45" s="1922"/>
      <c r="G45" s="1922"/>
      <c r="H45" s="1922"/>
      <c r="I45" s="1922"/>
    </row>
    <row r="46" spans="1:9" s="86" customFormat="1" ht="15" customHeight="1" x14ac:dyDescent="0.25">
      <c r="A46" s="1018" t="s">
        <v>205</v>
      </c>
      <c r="B46" s="828" t="s">
        <v>185</v>
      </c>
      <c r="C46" s="1906">
        <v>44.5</v>
      </c>
      <c r="D46" s="1907"/>
      <c r="E46" s="1908"/>
      <c r="F46" s="1922"/>
      <c r="G46" s="1924"/>
      <c r="H46" s="1924"/>
      <c r="I46" s="1924"/>
    </row>
    <row r="47" spans="1:9" s="86" customFormat="1" ht="15" customHeight="1" thickBot="1" x14ac:dyDescent="0.3">
      <c r="A47" s="735" t="s">
        <v>206</v>
      </c>
      <c r="B47" s="829" t="s">
        <v>187</v>
      </c>
      <c r="C47" s="1911">
        <v>204.9</v>
      </c>
      <c r="D47" s="1912"/>
      <c r="E47" s="1913"/>
      <c r="F47" s="1925"/>
      <c r="G47" s="1926"/>
      <c r="H47" s="1926"/>
      <c r="I47" s="1926"/>
    </row>
    <row r="48" spans="1:9" s="86" customFormat="1" ht="15" customHeight="1" thickBot="1" x14ac:dyDescent="0.3">
      <c r="A48" s="1311"/>
      <c r="B48" s="1025" t="s">
        <v>149</v>
      </c>
      <c r="C48" s="1927">
        <f t="shared" ref="C48" si="1">SUM(C34:C47)</f>
        <v>1791.3000000000002</v>
      </c>
      <c r="D48" s="1928"/>
      <c r="E48" s="1929"/>
      <c r="F48" s="1919"/>
      <c r="G48" s="1919"/>
      <c r="H48" s="1919"/>
      <c r="I48" s="1919"/>
    </row>
    <row r="49" spans="1:9" s="86" customFormat="1" ht="15" customHeight="1" thickTop="1" thickBot="1" x14ac:dyDescent="0.3">
      <c r="A49" s="270"/>
      <c r="B49" s="2333" t="s">
        <v>150</v>
      </c>
      <c r="C49" s="2329"/>
      <c r="D49" s="2329"/>
      <c r="E49" s="2321"/>
      <c r="F49" s="1939"/>
      <c r="G49" s="1939"/>
      <c r="H49" s="1939"/>
      <c r="I49" s="1940"/>
    </row>
    <row r="50" spans="1:9" s="86" customFormat="1" ht="15" customHeight="1" thickBot="1" x14ac:dyDescent="0.3">
      <c r="A50" s="707"/>
      <c r="B50" s="2330" t="s">
        <v>326</v>
      </c>
      <c r="C50" s="2331"/>
      <c r="D50" s="2331"/>
      <c r="E50" s="2332"/>
      <c r="F50" s="1941"/>
      <c r="G50" s="1941"/>
      <c r="H50" s="1941"/>
      <c r="I50" s="1941"/>
    </row>
    <row r="51" spans="1:9" ht="15" customHeight="1" x14ac:dyDescent="0.25"/>
    <row r="52" spans="1:9" ht="15" customHeight="1" x14ac:dyDescent="0.25"/>
  </sheetData>
  <mergeCells count="17">
    <mergeCell ref="F6:I6"/>
    <mergeCell ref="A6:A7"/>
    <mergeCell ref="B6:B7"/>
    <mergeCell ref="C6:C7"/>
    <mergeCell ref="D6:D7"/>
    <mergeCell ref="E6:E7"/>
    <mergeCell ref="F30:I30"/>
    <mergeCell ref="B49:E49"/>
    <mergeCell ref="B50:E50"/>
    <mergeCell ref="A24:A26"/>
    <mergeCell ref="B25:E25"/>
    <mergeCell ref="B26:E26"/>
    <mergeCell ref="A30:A31"/>
    <mergeCell ref="B30:B31"/>
    <mergeCell ref="C30:C31"/>
    <mergeCell ref="D30:D31"/>
    <mergeCell ref="E30:E31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  <rowBreaks count="1" manualBreakCount="1">
    <brk id="27" max="16383" man="1"/>
  </rowBreak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rgb="FF002060"/>
  </sheetPr>
  <dimension ref="A1:G31"/>
  <sheetViews>
    <sheetView zoomScaleNormal="100" zoomScalePageLayoutView="170" workbookViewId="0">
      <selection activeCell="A3" sqref="A3"/>
    </sheetView>
  </sheetViews>
  <sheetFormatPr baseColWidth="10" defaultRowHeight="15" x14ac:dyDescent="0.25"/>
  <cols>
    <col min="1" max="1" width="2.7109375" customWidth="1"/>
    <col min="2" max="2" width="22.7109375" style="202" customWidth="1"/>
    <col min="3" max="4" width="7.7109375" bestFit="1" customWidth="1"/>
    <col min="5" max="5" width="9.7109375" style="1388" customWidth="1"/>
    <col min="6" max="6" width="4.7109375" style="1138" customWidth="1"/>
  </cols>
  <sheetData>
    <row r="1" spans="1:7" x14ac:dyDescent="0.25">
      <c r="A1" s="248" t="s">
        <v>1233</v>
      </c>
    </row>
    <row r="2" spans="1:7" x14ac:dyDescent="0.25">
      <c r="A2" s="205" t="s">
        <v>1234</v>
      </c>
    </row>
    <row r="3" spans="1:7" x14ac:dyDescent="0.25">
      <c r="A3" s="205"/>
    </row>
    <row r="4" spans="1:7" x14ac:dyDescent="0.25">
      <c r="A4" s="253" t="s">
        <v>3</v>
      </c>
    </row>
    <row r="5" spans="1:7" x14ac:dyDescent="0.25">
      <c r="B5" s="202" t="s">
        <v>331</v>
      </c>
      <c r="E5" s="1503"/>
    </row>
    <row r="6" spans="1:7" ht="18" x14ac:dyDescent="0.35">
      <c r="A6" s="103" t="s">
        <v>21</v>
      </c>
      <c r="B6" s="249" t="s">
        <v>342</v>
      </c>
      <c r="D6" s="1999"/>
      <c r="E6" s="1995"/>
    </row>
    <row r="7" spans="1:7" x14ac:dyDescent="0.25">
      <c r="A7" s="103"/>
      <c r="B7" s="256" t="s">
        <v>395</v>
      </c>
      <c r="C7" s="78"/>
      <c r="D7" s="78"/>
      <c r="E7" s="1995"/>
    </row>
    <row r="8" spans="1:7" ht="18" x14ac:dyDescent="0.35">
      <c r="A8" s="103" t="s">
        <v>21</v>
      </c>
      <c r="B8" s="889" t="s">
        <v>392</v>
      </c>
      <c r="C8" s="1482"/>
      <c r="D8" s="2001"/>
      <c r="E8" s="1996"/>
    </row>
    <row r="9" spans="1:7" x14ac:dyDescent="0.25">
      <c r="A9" s="103"/>
      <c r="B9" s="2005"/>
      <c r="C9" s="111"/>
      <c r="D9" s="111"/>
      <c r="E9" s="1998"/>
    </row>
    <row r="10" spans="1:7" ht="18" x14ac:dyDescent="0.35">
      <c r="A10" s="103" t="s">
        <v>21</v>
      </c>
      <c r="B10" s="833" t="s">
        <v>1235</v>
      </c>
      <c r="C10" s="891"/>
      <c r="D10" s="2002"/>
      <c r="E10" s="1997"/>
    </row>
    <row r="11" spans="1:7" x14ac:dyDescent="0.25">
      <c r="A11" s="103"/>
      <c r="B11" s="2005"/>
      <c r="C11" s="111"/>
      <c r="D11" s="111"/>
      <c r="E11" s="1998"/>
    </row>
    <row r="12" spans="1:7" x14ac:dyDescent="0.25">
      <c r="A12" s="103"/>
      <c r="B12" s="893" t="s">
        <v>352</v>
      </c>
      <c r="C12" s="894"/>
      <c r="D12" s="2003"/>
      <c r="E12" s="1478"/>
      <c r="F12" s="117" t="s">
        <v>955</v>
      </c>
      <c r="G12" s="1153"/>
    </row>
    <row r="13" spans="1:7" x14ac:dyDescent="0.25">
      <c r="A13" s="103"/>
      <c r="B13" s="255" t="s">
        <v>236</v>
      </c>
      <c r="C13" s="78"/>
      <c r="D13" s="78"/>
      <c r="E13" s="1484"/>
    </row>
    <row r="14" spans="1:7" x14ac:dyDescent="0.25">
      <c r="A14" s="103" t="s">
        <v>21</v>
      </c>
      <c r="B14" s="833" t="s">
        <v>250</v>
      </c>
      <c r="C14" s="345"/>
      <c r="D14" s="1093"/>
      <c r="E14" s="1482"/>
    </row>
    <row r="15" spans="1:7" x14ac:dyDescent="0.25">
      <c r="A15" s="103"/>
      <c r="B15" s="2005"/>
      <c r="C15" s="78"/>
      <c r="D15" s="78"/>
      <c r="E15" s="1484"/>
    </row>
    <row r="16" spans="1:7" x14ac:dyDescent="0.25">
      <c r="A16" s="103" t="s">
        <v>21</v>
      </c>
      <c r="B16" s="833" t="s">
        <v>13</v>
      </c>
      <c r="C16" s="345"/>
      <c r="D16" s="1093"/>
      <c r="E16" s="1482"/>
    </row>
    <row r="17" spans="1:5" x14ac:dyDescent="0.25">
      <c r="A17" s="103"/>
      <c r="B17" s="2005"/>
      <c r="C17" s="78"/>
      <c r="D17" s="78"/>
      <c r="E17" s="1484"/>
    </row>
    <row r="18" spans="1:5" x14ac:dyDescent="0.25">
      <c r="A18" s="103" t="s">
        <v>21</v>
      </c>
      <c r="B18" s="833" t="s">
        <v>35</v>
      </c>
      <c r="C18" s="345"/>
      <c r="D18" s="2004"/>
      <c r="E18" s="1482"/>
    </row>
    <row r="19" spans="1:5" x14ac:dyDescent="0.25">
      <c r="A19" s="103"/>
      <c r="B19" s="255" t="s">
        <v>262</v>
      </c>
      <c r="C19" s="78"/>
      <c r="D19" s="78"/>
      <c r="E19" s="1484"/>
    </row>
    <row r="20" spans="1:5" x14ac:dyDescent="0.25">
      <c r="B20" s="208"/>
    </row>
    <row r="21" spans="1:5" x14ac:dyDescent="0.25">
      <c r="A21" s="203" t="s">
        <v>40</v>
      </c>
    </row>
    <row r="22" spans="1:5" x14ac:dyDescent="0.25">
      <c r="B22" s="208" t="s">
        <v>236</v>
      </c>
      <c r="E22" s="1505"/>
    </row>
    <row r="23" spans="1:5" x14ac:dyDescent="0.25">
      <c r="A23" s="103" t="s">
        <v>18</v>
      </c>
      <c r="B23" s="833" t="s">
        <v>331</v>
      </c>
      <c r="C23" s="345"/>
      <c r="D23" s="345"/>
      <c r="E23" s="1482"/>
    </row>
    <row r="24" spans="1:5" x14ac:dyDescent="0.25">
      <c r="B24" s="203" t="s">
        <v>339</v>
      </c>
      <c r="C24" s="16"/>
      <c r="D24" s="16"/>
      <c r="E24" s="1483"/>
    </row>
    <row r="25" spans="1:5" x14ac:dyDescent="0.25">
      <c r="A25" s="103" t="s">
        <v>18</v>
      </c>
      <c r="B25" s="833" t="s">
        <v>395</v>
      </c>
      <c r="C25" s="345"/>
      <c r="D25" s="345"/>
      <c r="E25" s="1482"/>
    </row>
    <row r="26" spans="1:5" x14ac:dyDescent="0.25">
      <c r="B26" s="203" t="s">
        <v>340</v>
      </c>
      <c r="C26" s="16"/>
      <c r="D26" s="16"/>
      <c r="E26" s="1483"/>
    </row>
    <row r="27" spans="1:5" ht="18" x14ac:dyDescent="0.35">
      <c r="A27" s="103" t="s">
        <v>18</v>
      </c>
      <c r="B27" s="240" t="s">
        <v>342</v>
      </c>
      <c r="E27" s="1505"/>
    </row>
    <row r="28" spans="1:5" ht="18" x14ac:dyDescent="0.35">
      <c r="A28" s="103" t="s">
        <v>18</v>
      </c>
      <c r="B28" s="833" t="s">
        <v>392</v>
      </c>
      <c r="C28" s="345"/>
      <c r="D28" s="345"/>
      <c r="E28" s="1482"/>
    </row>
    <row r="29" spans="1:5" x14ac:dyDescent="0.25">
      <c r="B29" s="203" t="s">
        <v>341</v>
      </c>
      <c r="C29" s="16"/>
      <c r="D29" s="16"/>
      <c r="E29" s="1483"/>
    </row>
    <row r="30" spans="1:5" ht="18" x14ac:dyDescent="0.35">
      <c r="A30" s="103" t="s">
        <v>18</v>
      </c>
      <c r="B30" s="833" t="s">
        <v>336</v>
      </c>
      <c r="C30" s="345"/>
      <c r="D30" s="345"/>
      <c r="E30" s="1482"/>
    </row>
    <row r="31" spans="1:5" x14ac:dyDescent="0.25">
      <c r="B31" s="203" t="s">
        <v>344</v>
      </c>
      <c r="C31" s="16"/>
      <c r="D31" s="16"/>
      <c r="E31" s="1483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rgb="FF002060"/>
  </sheetPr>
  <dimension ref="A1:G27"/>
  <sheetViews>
    <sheetView zoomScaleNormal="100" zoomScalePageLayoutView="145" workbookViewId="0">
      <selection activeCell="A3" sqref="A3"/>
    </sheetView>
  </sheetViews>
  <sheetFormatPr baseColWidth="10" defaultRowHeight="15" x14ac:dyDescent="0.25"/>
  <cols>
    <col min="1" max="1" width="2.7109375" customWidth="1"/>
    <col min="2" max="2" width="23.28515625" style="202" customWidth="1"/>
    <col min="3" max="3" width="14.140625" customWidth="1"/>
    <col min="4" max="6" width="12.7109375" customWidth="1"/>
    <col min="7" max="7" width="13.28515625" bestFit="1" customWidth="1"/>
  </cols>
  <sheetData>
    <row r="1" spans="1:7" x14ac:dyDescent="0.25">
      <c r="A1" s="248" t="s">
        <v>1236</v>
      </c>
    </row>
    <row r="2" spans="1:7" x14ac:dyDescent="0.25">
      <c r="A2" s="205" t="s">
        <v>956</v>
      </c>
    </row>
    <row r="3" spans="1:7" x14ac:dyDescent="0.25">
      <c r="A3" s="205"/>
    </row>
    <row r="4" spans="1:7" x14ac:dyDescent="0.25">
      <c r="A4" s="248" t="s">
        <v>3</v>
      </c>
    </row>
    <row r="5" spans="1:7" x14ac:dyDescent="0.25">
      <c r="A5" s="453"/>
      <c r="B5" s="1942"/>
      <c r="C5" s="995"/>
      <c r="D5" s="1943" t="str">
        <f>+D24</f>
        <v>Hund Wurzel</v>
      </c>
      <c r="E5" s="1943" t="str">
        <f>+E24</f>
        <v>Katze Mauz</v>
      </c>
      <c r="F5" s="1943" t="str">
        <f>+F24</f>
        <v>Bär Bruno</v>
      </c>
    </row>
    <row r="6" spans="1:7" x14ac:dyDescent="0.25">
      <c r="A6" s="453"/>
      <c r="B6" s="494" t="s">
        <v>236</v>
      </c>
      <c r="C6" s="995"/>
      <c r="D6" s="2007"/>
      <c r="E6" s="2007"/>
      <c r="F6" s="2007"/>
    </row>
    <row r="7" spans="1:7" ht="15.75" thickBot="1" x14ac:dyDescent="0.3">
      <c r="A7" s="1944" t="s">
        <v>18</v>
      </c>
      <c r="B7" s="2006"/>
      <c r="C7" s="1946"/>
      <c r="D7" s="2008"/>
      <c r="E7" s="2008"/>
      <c r="F7" s="2008"/>
    </row>
    <row r="8" spans="1:7" x14ac:dyDescent="0.25">
      <c r="A8" s="1035"/>
      <c r="B8" s="412" t="s">
        <v>352</v>
      </c>
      <c r="C8" s="1947"/>
      <c r="D8" s="2009"/>
      <c r="E8" s="2009"/>
      <c r="F8" s="2009"/>
    </row>
    <row r="9" spans="1:7" x14ac:dyDescent="0.25">
      <c r="A9" s="271"/>
      <c r="B9" s="256"/>
      <c r="C9" s="20"/>
      <c r="D9" s="20"/>
      <c r="E9" s="20"/>
      <c r="F9" s="20"/>
    </row>
    <row r="10" spans="1:7" x14ac:dyDescent="0.25">
      <c r="A10" s="259" t="s">
        <v>1237</v>
      </c>
    </row>
    <row r="11" spans="1:7" x14ac:dyDescent="0.25">
      <c r="A11" s="453"/>
      <c r="B11" s="492"/>
      <c r="C11" s="1026" t="s">
        <v>349</v>
      </c>
      <c r="D11" s="1943" t="str">
        <f>+D5</f>
        <v>Hund Wurzel</v>
      </c>
      <c r="E11" s="1943" t="str">
        <f>+E5</f>
        <v>Katze Mauz</v>
      </c>
      <c r="F11" s="1943" t="str">
        <f>+F5</f>
        <v>Bär Bruno</v>
      </c>
    </row>
    <row r="12" spans="1:7" x14ac:dyDescent="0.25">
      <c r="A12" s="453"/>
      <c r="B12" s="492" t="s">
        <v>350</v>
      </c>
      <c r="C12" s="995"/>
      <c r="D12" s="2010"/>
      <c r="E12" s="2010"/>
      <c r="F12" s="2010"/>
    </row>
    <row r="13" spans="1:7" x14ac:dyDescent="0.25">
      <c r="A13" s="453"/>
      <c r="B13" s="494" t="s">
        <v>351</v>
      </c>
      <c r="C13" s="1154"/>
      <c r="D13" s="1154"/>
      <c r="E13" s="1154"/>
      <c r="F13" s="1154"/>
    </row>
    <row r="14" spans="1:7" ht="15.75" thickBot="1" x14ac:dyDescent="0.3">
      <c r="A14" s="1944" t="s">
        <v>18</v>
      </c>
      <c r="B14" s="2014"/>
      <c r="C14" s="1155"/>
      <c r="D14" s="2011"/>
      <c r="E14" s="2011"/>
      <c r="F14" s="2011"/>
    </row>
    <row r="15" spans="1:7" x14ac:dyDescent="0.25">
      <c r="A15" s="1035"/>
      <c r="B15" s="412" t="s">
        <v>352</v>
      </c>
      <c r="C15" s="1156"/>
      <c r="D15" s="1157"/>
      <c r="E15" s="1157"/>
      <c r="F15" s="1157"/>
      <c r="G15" s="26"/>
    </row>
    <row r="16" spans="1:7" x14ac:dyDescent="0.25">
      <c r="A16" s="453"/>
      <c r="B16" s="1942" t="s">
        <v>353</v>
      </c>
      <c r="C16" s="1027"/>
      <c r="D16" s="2012"/>
      <c r="E16" s="2012"/>
      <c r="F16" s="2012"/>
    </row>
    <row r="17" spans="1:6" x14ac:dyDescent="0.25">
      <c r="A17" s="453"/>
      <c r="B17" s="1942" t="s">
        <v>354</v>
      </c>
      <c r="C17" s="1027"/>
      <c r="D17" s="1158"/>
      <c r="E17" s="1158"/>
      <c r="F17" s="1158"/>
    </row>
    <row r="18" spans="1:6" ht="15.75" thickBot="1" x14ac:dyDescent="0.3">
      <c r="A18" s="1944" t="s">
        <v>21</v>
      </c>
      <c r="B18" s="1945" t="s">
        <v>1238</v>
      </c>
      <c r="C18" s="1155"/>
      <c r="D18" s="97"/>
      <c r="E18" s="97"/>
    </row>
    <row r="19" spans="1:6" x14ac:dyDescent="0.25">
      <c r="A19" s="1035"/>
      <c r="B19" s="1948" t="s">
        <v>451</v>
      </c>
      <c r="C19" s="1156"/>
      <c r="D19" s="97"/>
      <c r="E19" s="97"/>
    </row>
    <row r="20" spans="1:6" ht="15.75" thickBot="1" x14ac:dyDescent="0.3">
      <c r="A20" s="1944" t="s">
        <v>18</v>
      </c>
      <c r="B20" s="2013"/>
      <c r="C20" s="2011"/>
    </row>
    <row r="21" spans="1:6" x14ac:dyDescent="0.25">
      <c r="A21" s="1035"/>
      <c r="B21" s="412" t="s">
        <v>497</v>
      </c>
      <c r="C21" s="1157"/>
    </row>
    <row r="22" spans="1:6" x14ac:dyDescent="0.25">
      <c r="A22" s="78"/>
      <c r="B22" s="259"/>
      <c r="C22" s="149"/>
    </row>
    <row r="23" spans="1:6" x14ac:dyDescent="0.25">
      <c r="A23" s="1949" t="s">
        <v>245</v>
      </c>
      <c r="C23" s="1950"/>
      <c r="D23" s="1951"/>
      <c r="E23" s="1951"/>
    </row>
    <row r="24" spans="1:6" x14ac:dyDescent="0.25">
      <c r="B24"/>
      <c r="C24" s="1952"/>
      <c r="D24" s="1943" t="s">
        <v>957</v>
      </c>
      <c r="E24" s="1943" t="s">
        <v>958</v>
      </c>
      <c r="F24" s="1943" t="s">
        <v>959</v>
      </c>
    </row>
    <row r="25" spans="1:6" x14ac:dyDescent="0.25">
      <c r="B25" s="2741" t="s">
        <v>353</v>
      </c>
      <c r="C25" s="2742"/>
      <c r="D25" s="2015"/>
      <c r="E25" s="2012"/>
      <c r="F25" s="2012"/>
    </row>
    <row r="26" spans="1:6" x14ac:dyDescent="0.25">
      <c r="B26" s="2741" t="s">
        <v>354</v>
      </c>
      <c r="C26" s="2742"/>
      <c r="D26" s="1158"/>
      <c r="E26" s="1158"/>
      <c r="F26" s="1158"/>
    </row>
    <row r="27" spans="1:6" x14ac:dyDescent="0.25">
      <c r="B27" s="2743" t="s">
        <v>444</v>
      </c>
      <c r="C27" s="2744"/>
      <c r="D27" s="1159"/>
      <c r="E27" s="1159"/>
      <c r="F27" s="1159"/>
    </row>
  </sheetData>
  <mergeCells count="3">
    <mergeCell ref="B25:C25"/>
    <mergeCell ref="B26:C26"/>
    <mergeCell ref="B27:C27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rgb="FF002060"/>
  </sheetPr>
  <dimension ref="A1:G33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7109375" style="1428" customWidth="1"/>
    <col min="2" max="2" width="23.140625" style="1470" customWidth="1"/>
    <col min="3" max="3" width="11.7109375" style="1428" customWidth="1"/>
    <col min="4" max="4" width="11.28515625" style="1428" bestFit="1" customWidth="1"/>
    <col min="5" max="6" width="12.7109375" style="1428" customWidth="1"/>
    <col min="7" max="7" width="14.42578125" style="1428" bestFit="1" customWidth="1"/>
    <col min="8" max="16384" width="10.85546875" style="1428"/>
  </cols>
  <sheetData>
    <row r="1" spans="1:7" x14ac:dyDescent="0.25">
      <c r="A1" s="216" t="s">
        <v>1239</v>
      </c>
    </row>
    <row r="2" spans="1:7" x14ac:dyDescent="0.25">
      <c r="A2" s="205" t="s">
        <v>1240</v>
      </c>
    </row>
    <row r="3" spans="1:7" x14ac:dyDescent="0.25">
      <c r="A3" s="205"/>
    </row>
    <row r="4" spans="1:7" x14ac:dyDescent="0.25">
      <c r="A4" s="248" t="s">
        <v>3</v>
      </c>
    </row>
    <row r="5" spans="1:7" x14ac:dyDescent="0.25">
      <c r="A5" s="2765" t="s">
        <v>405</v>
      </c>
      <c r="B5" s="2766"/>
      <c r="C5" s="2767" t="s">
        <v>1240</v>
      </c>
      <c r="D5" s="2768"/>
      <c r="E5" s="2768"/>
      <c r="F5" s="2768"/>
      <c r="G5" s="2769"/>
    </row>
    <row r="6" spans="1:7" x14ac:dyDescent="0.25">
      <c r="A6" s="2770" t="s">
        <v>406</v>
      </c>
      <c r="B6" s="2771"/>
      <c r="C6" s="2772" t="s">
        <v>960</v>
      </c>
      <c r="D6" s="2773"/>
      <c r="E6" s="2772" t="s">
        <v>961</v>
      </c>
      <c r="F6" s="2774"/>
      <c r="G6" s="1953" t="s">
        <v>962</v>
      </c>
    </row>
    <row r="7" spans="1:7" ht="30" x14ac:dyDescent="0.25">
      <c r="A7" s="2763" t="s">
        <v>363</v>
      </c>
      <c r="B7" s="2764"/>
      <c r="C7" s="1954" t="s">
        <v>963</v>
      </c>
      <c r="D7" s="1954" t="s">
        <v>964</v>
      </c>
      <c r="E7" s="1954" t="s">
        <v>965</v>
      </c>
      <c r="F7" s="1955" t="s">
        <v>1241</v>
      </c>
      <c r="G7" s="1954" t="s">
        <v>966</v>
      </c>
    </row>
    <row r="8" spans="1:7" x14ac:dyDescent="0.25">
      <c r="A8" s="1956"/>
      <c r="B8" s="1957" t="s">
        <v>413</v>
      </c>
      <c r="C8" s="2017"/>
      <c r="D8" s="2018"/>
      <c r="E8" s="2019"/>
      <c r="F8" s="2019"/>
      <c r="G8" s="2019"/>
    </row>
    <row r="9" spans="1:7" x14ac:dyDescent="0.25">
      <c r="A9" s="1958" t="s">
        <v>18</v>
      </c>
      <c r="B9" s="2027"/>
      <c r="C9" s="2020"/>
      <c r="D9" s="2020"/>
      <c r="E9" s="2021"/>
      <c r="F9" s="2021"/>
      <c r="G9" s="2021"/>
    </row>
    <row r="10" spans="1:7" s="1881" customFormat="1" x14ac:dyDescent="0.25">
      <c r="A10" s="1959"/>
      <c r="B10" s="1960" t="s">
        <v>339</v>
      </c>
      <c r="C10" s="2022"/>
      <c r="D10" s="2023"/>
      <c r="E10" s="2024"/>
      <c r="F10" s="2024"/>
      <c r="G10" s="2024"/>
    </row>
    <row r="11" spans="1:7" x14ac:dyDescent="0.25">
      <c r="A11" s="1958" t="s">
        <v>18</v>
      </c>
      <c r="B11" s="2027"/>
      <c r="C11" s="2020"/>
      <c r="D11" s="2020"/>
      <c r="E11" s="2021"/>
      <c r="F11" s="2021"/>
      <c r="G11" s="2021"/>
    </row>
    <row r="12" spans="1:7" s="1881" customFormat="1" x14ac:dyDescent="0.25">
      <c r="A12" s="1959"/>
      <c r="B12" s="1960" t="s">
        <v>340</v>
      </c>
      <c r="C12" s="2022"/>
      <c r="D12" s="2022"/>
      <c r="E12" s="2024"/>
      <c r="F12" s="2024"/>
      <c r="G12" s="2024"/>
    </row>
    <row r="13" spans="1:7" x14ac:dyDescent="0.25">
      <c r="A13" s="1961"/>
      <c r="B13" s="1962"/>
      <c r="C13" s="2754"/>
      <c r="D13" s="2755"/>
      <c r="E13" s="2756"/>
      <c r="F13" s="2757"/>
      <c r="G13" s="2025"/>
    </row>
    <row r="14" spans="1:7" x14ac:dyDescent="0.25">
      <c r="A14" s="1958" t="s">
        <v>18</v>
      </c>
      <c r="B14" s="2027"/>
      <c r="C14" s="2758"/>
      <c r="D14" s="2759"/>
      <c r="E14" s="2758"/>
      <c r="F14" s="2760"/>
      <c r="G14" s="2021"/>
    </row>
    <row r="15" spans="1:7" s="1881" customFormat="1" x14ac:dyDescent="0.25">
      <c r="A15" s="1959"/>
      <c r="B15" s="1960" t="s">
        <v>341</v>
      </c>
      <c r="C15" s="2761"/>
      <c r="D15" s="2762"/>
      <c r="E15" s="2762"/>
      <c r="F15" s="2762"/>
      <c r="G15" s="2026"/>
    </row>
    <row r="16" spans="1:7" x14ac:dyDescent="0.25">
      <c r="A16" s="1961"/>
      <c r="B16" s="1962"/>
      <c r="C16" s="2745"/>
      <c r="D16" s="2746"/>
      <c r="E16" s="2746"/>
      <c r="F16" s="2746"/>
      <c r="G16" s="2747"/>
    </row>
    <row r="17" spans="1:7" ht="15.75" thickBot="1" x14ac:dyDescent="0.3">
      <c r="A17" s="2016" t="s">
        <v>18</v>
      </c>
      <c r="B17" s="2028"/>
      <c r="C17" s="2748"/>
      <c r="D17" s="2749"/>
      <c r="E17" s="2749"/>
      <c r="F17" s="2749"/>
      <c r="G17" s="2750"/>
    </row>
    <row r="18" spans="1:7" ht="15.75" thickBot="1" x14ac:dyDescent="0.3">
      <c r="A18" s="1964"/>
      <c r="B18" s="2280"/>
      <c r="C18" s="2751"/>
      <c r="D18" s="2752"/>
      <c r="E18" s="2752"/>
      <c r="F18" s="2752"/>
      <c r="G18" s="2753"/>
    </row>
    <row r="19" spans="1:7" ht="15.75" thickTop="1" x14ac:dyDescent="0.25">
      <c r="B19" s="1965"/>
    </row>
    <row r="20" spans="1:7" x14ac:dyDescent="0.25">
      <c r="A20" s="1864" t="s">
        <v>40</v>
      </c>
    </row>
    <row r="21" spans="1:7" x14ac:dyDescent="0.25">
      <c r="A21" s="199" t="s">
        <v>237</v>
      </c>
      <c r="B21" s="1866"/>
      <c r="C21" s="1432"/>
      <c r="D21" s="1432"/>
      <c r="E21" s="1432"/>
      <c r="F21" s="1432"/>
      <c r="G21" s="1432"/>
    </row>
    <row r="22" spans="1:7" x14ac:dyDescent="0.25">
      <c r="A22" s="1889"/>
      <c r="B22" s="1889"/>
      <c r="C22" s="1492"/>
      <c r="D22" s="1492"/>
      <c r="E22" s="1492"/>
      <c r="F22" s="1492"/>
      <c r="G22" s="1492"/>
    </row>
    <row r="23" spans="1:7" x14ac:dyDescent="0.25">
      <c r="A23" s="1889"/>
      <c r="B23" s="1889"/>
      <c r="C23" s="1492"/>
      <c r="D23" s="1492"/>
      <c r="E23" s="1492"/>
      <c r="F23" s="1492"/>
      <c r="G23" s="1492"/>
    </row>
    <row r="24" spans="1:7" x14ac:dyDescent="0.25">
      <c r="A24" s="1889"/>
      <c r="B24" s="1889"/>
      <c r="C24" s="1492"/>
      <c r="D24" s="1492"/>
      <c r="E24" s="1492"/>
      <c r="F24" s="1492"/>
      <c r="G24" s="1492"/>
    </row>
    <row r="25" spans="1:7" x14ac:dyDescent="0.25">
      <c r="A25" s="1492"/>
      <c r="B25" s="1889"/>
      <c r="C25" s="1492"/>
      <c r="D25" s="1492"/>
      <c r="E25" s="1492"/>
      <c r="F25" s="1492"/>
      <c r="G25" s="1492"/>
    </row>
    <row r="30" spans="1:7" x14ac:dyDescent="0.25">
      <c r="D30" s="1966"/>
    </row>
    <row r="31" spans="1:7" x14ac:dyDescent="0.25">
      <c r="D31" s="1966"/>
    </row>
    <row r="32" spans="1:7" x14ac:dyDescent="0.25">
      <c r="D32" s="1966"/>
    </row>
    <row r="33" spans="4:4" x14ac:dyDescent="0.25">
      <c r="D33" s="1966"/>
    </row>
  </sheetData>
  <mergeCells count="15">
    <mergeCell ref="A7:B7"/>
    <mergeCell ref="A5:B5"/>
    <mergeCell ref="C5:G5"/>
    <mergeCell ref="A6:B6"/>
    <mergeCell ref="C6:D6"/>
    <mergeCell ref="E6:F6"/>
    <mergeCell ref="C16:G16"/>
    <mergeCell ref="C17:G17"/>
    <mergeCell ref="C18:G18"/>
    <mergeCell ref="C13:D13"/>
    <mergeCell ref="E13:F13"/>
    <mergeCell ref="C14:D14"/>
    <mergeCell ref="E14:F14"/>
    <mergeCell ref="C15:D15"/>
    <mergeCell ref="E15:F15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rgb="FF002060"/>
  </sheetPr>
  <dimension ref="A1:F49"/>
  <sheetViews>
    <sheetView zoomScaleNormal="100" zoomScalePageLayoutView="180" workbookViewId="0">
      <selection activeCell="A3" sqref="A3"/>
    </sheetView>
  </sheetViews>
  <sheetFormatPr baseColWidth="10" defaultColWidth="10.85546875" defaultRowHeight="15" x14ac:dyDescent="0.25"/>
  <cols>
    <col min="1" max="1" width="2.7109375" style="1428" customWidth="1"/>
    <col min="2" max="2" width="28.5703125" style="1470" customWidth="1"/>
    <col min="3" max="4" width="15.42578125" style="1432" customWidth="1"/>
    <col min="5" max="16384" width="10.85546875" style="1428"/>
  </cols>
  <sheetData>
    <row r="1" spans="1:4" x14ac:dyDescent="0.25">
      <c r="A1" s="250" t="s">
        <v>967</v>
      </c>
    </row>
    <row r="2" spans="1:4" x14ac:dyDescent="0.25">
      <c r="A2" s="205" t="s">
        <v>968</v>
      </c>
    </row>
    <row r="3" spans="1:4" x14ac:dyDescent="0.25">
      <c r="A3" s="205"/>
    </row>
    <row r="4" spans="1:4" x14ac:dyDescent="0.25">
      <c r="A4" s="248" t="s">
        <v>3</v>
      </c>
    </row>
    <row r="5" spans="1:4" x14ac:dyDescent="0.25">
      <c r="B5" s="1864" t="s">
        <v>417</v>
      </c>
    </row>
    <row r="6" spans="1:4" x14ac:dyDescent="0.25">
      <c r="B6" s="1874" t="s">
        <v>418</v>
      </c>
      <c r="C6" s="1967" t="s">
        <v>969</v>
      </c>
      <c r="D6" s="1967" t="s">
        <v>970</v>
      </c>
    </row>
    <row r="7" spans="1:4" x14ac:dyDescent="0.25">
      <c r="B7" s="1470" t="s">
        <v>236</v>
      </c>
      <c r="C7" s="1896"/>
      <c r="D7" s="1896"/>
    </row>
    <row r="8" spans="1:4" x14ac:dyDescent="0.25">
      <c r="A8" s="1430" t="s">
        <v>18</v>
      </c>
      <c r="B8" s="2029"/>
      <c r="C8" s="1894"/>
      <c r="D8" s="1894"/>
    </row>
    <row r="9" spans="1:4" x14ac:dyDescent="0.25">
      <c r="B9" s="1864" t="s">
        <v>422</v>
      </c>
      <c r="C9" s="1899"/>
      <c r="D9" s="1899"/>
    </row>
    <row r="10" spans="1:4" x14ac:dyDescent="0.25">
      <c r="C10" s="1968"/>
      <c r="D10" s="1968"/>
    </row>
    <row r="11" spans="1:4" x14ac:dyDescent="0.25">
      <c r="B11" s="1864" t="s">
        <v>423</v>
      </c>
      <c r="C11" s="1968"/>
      <c r="D11" s="1968"/>
    </row>
    <row r="12" spans="1:4" x14ac:dyDescent="0.25">
      <c r="B12" s="1874" t="s">
        <v>418</v>
      </c>
      <c r="C12" s="1967" t="str">
        <f>+C6</f>
        <v>PC-Tisch 120 L</v>
      </c>
      <c r="D12" s="1967" t="str">
        <f>+D6</f>
        <v>Druckertisch 80 L</v>
      </c>
    </row>
    <row r="13" spans="1:4" x14ac:dyDescent="0.25">
      <c r="B13" s="1470" t="s">
        <v>236</v>
      </c>
      <c r="C13" s="1896"/>
      <c r="D13" s="1896"/>
    </row>
    <row r="14" spans="1:4" x14ac:dyDescent="0.25">
      <c r="A14" s="1430" t="s">
        <v>18</v>
      </c>
      <c r="B14" s="2029"/>
      <c r="C14" s="1894"/>
      <c r="D14" s="1894"/>
    </row>
    <row r="15" spans="1:4" x14ac:dyDescent="0.25">
      <c r="B15" s="1864" t="s">
        <v>352</v>
      </c>
      <c r="C15" s="1899"/>
      <c r="D15" s="1899"/>
    </row>
    <row r="16" spans="1:4" x14ac:dyDescent="0.25">
      <c r="C16" s="1871"/>
      <c r="D16" s="1871"/>
    </row>
    <row r="17" spans="1:6" x14ac:dyDescent="0.25">
      <c r="B17" s="15" t="s">
        <v>237</v>
      </c>
      <c r="C17" s="1871"/>
      <c r="D17" s="1871"/>
    </row>
    <row r="18" spans="1:6" x14ac:dyDescent="0.25">
      <c r="A18" s="1470"/>
      <c r="B18" s="1889"/>
      <c r="C18" s="1492"/>
      <c r="D18" s="1492"/>
      <c r="E18" s="1492"/>
      <c r="F18" s="1492"/>
    </row>
    <row r="19" spans="1:6" x14ac:dyDescent="0.25">
      <c r="A19" s="1470"/>
      <c r="B19" s="1889"/>
      <c r="C19" s="1492"/>
      <c r="D19" s="1492"/>
      <c r="E19" s="1492"/>
      <c r="F19" s="1492"/>
    </row>
    <row r="20" spans="1:6" x14ac:dyDescent="0.25">
      <c r="A20" s="1470"/>
      <c r="B20" s="1889"/>
      <c r="C20" s="1492"/>
      <c r="D20" s="1492"/>
      <c r="E20" s="1492"/>
      <c r="F20" s="1492"/>
    </row>
    <row r="21" spans="1:6" x14ac:dyDescent="0.25">
      <c r="A21" s="1470"/>
      <c r="B21" s="1889"/>
      <c r="C21" s="1492"/>
      <c r="D21" s="1492"/>
      <c r="E21" s="1492"/>
      <c r="F21" s="1492"/>
    </row>
    <row r="22" spans="1:6" x14ac:dyDescent="0.25">
      <c r="A22" s="1470"/>
    </row>
    <row r="23" spans="1:6" x14ac:dyDescent="0.25">
      <c r="A23" s="1864" t="s">
        <v>40</v>
      </c>
      <c r="C23" s="2775"/>
      <c r="D23" s="2775"/>
    </row>
    <row r="24" spans="1:6" x14ac:dyDescent="0.25">
      <c r="C24" s="1967" t="str">
        <f>+C12</f>
        <v>PC-Tisch 120 L</v>
      </c>
      <c r="D24" s="1969"/>
    </row>
    <row r="25" spans="1:6" x14ac:dyDescent="0.25">
      <c r="B25" s="1470" t="s">
        <v>971</v>
      </c>
      <c r="C25" s="1896"/>
      <c r="D25" s="1871"/>
    </row>
    <row r="26" spans="1:6" x14ac:dyDescent="0.25">
      <c r="A26" s="1430" t="s">
        <v>18</v>
      </c>
      <c r="B26" s="2029"/>
      <c r="C26" s="1894"/>
      <c r="D26" s="1871"/>
    </row>
    <row r="27" spans="1:6" x14ac:dyDescent="0.25">
      <c r="B27" s="1864" t="s">
        <v>399</v>
      </c>
      <c r="C27" s="1896"/>
      <c r="D27" s="1871"/>
    </row>
    <row r="28" spans="1:6" x14ac:dyDescent="0.25">
      <c r="B28" s="1874" t="s">
        <v>972</v>
      </c>
      <c r="C28" s="2030"/>
      <c r="D28" s="1871"/>
    </row>
    <row r="29" spans="1:6" x14ac:dyDescent="0.25">
      <c r="B29" s="1971" t="s">
        <v>427</v>
      </c>
      <c r="C29" s="1483"/>
      <c r="D29" s="1871"/>
    </row>
    <row r="30" spans="1:6" x14ac:dyDescent="0.25">
      <c r="D30" s="1871"/>
    </row>
    <row r="31" spans="1:6" x14ac:dyDescent="0.25">
      <c r="B31" s="15" t="s">
        <v>237</v>
      </c>
      <c r="C31" s="1871"/>
      <c r="D31" s="1871"/>
    </row>
    <row r="32" spans="1:6" x14ac:dyDescent="0.25">
      <c r="A32" s="1470"/>
      <c r="B32" s="1889"/>
      <c r="C32" s="1492"/>
      <c r="D32" s="1492"/>
      <c r="E32" s="1492"/>
      <c r="F32" s="1492"/>
    </row>
    <row r="33" spans="1:6" x14ac:dyDescent="0.25">
      <c r="A33" s="1470"/>
      <c r="B33" s="1889"/>
      <c r="C33" s="1492"/>
      <c r="D33" s="1492"/>
      <c r="E33" s="1492"/>
      <c r="F33" s="1492"/>
    </row>
    <row r="34" spans="1:6" x14ac:dyDescent="0.25">
      <c r="A34" s="1470"/>
      <c r="B34" s="1889"/>
      <c r="C34" s="1492"/>
      <c r="D34" s="1492"/>
      <c r="E34" s="1492"/>
      <c r="F34" s="1492"/>
    </row>
    <row r="35" spans="1:6" x14ac:dyDescent="0.25">
      <c r="A35" s="1470"/>
      <c r="B35" s="1889"/>
      <c r="C35" s="1492"/>
      <c r="D35" s="1492"/>
      <c r="E35" s="1492"/>
      <c r="F35" s="1492"/>
    </row>
    <row r="36" spans="1:6" x14ac:dyDescent="0.25">
      <c r="A36" s="1470"/>
      <c r="B36" s="1866"/>
      <c r="E36" s="1432"/>
      <c r="F36" s="1432"/>
    </row>
    <row r="37" spans="1:6" x14ac:dyDescent="0.25">
      <c r="A37" s="1864" t="s">
        <v>245</v>
      </c>
      <c r="C37" s="1969" t="s">
        <v>429</v>
      </c>
      <c r="D37" s="1969" t="s">
        <v>430</v>
      </c>
    </row>
    <row r="38" spans="1:6" x14ac:dyDescent="0.25">
      <c r="B38" s="1874" t="s">
        <v>431</v>
      </c>
      <c r="C38" s="1970">
        <v>4000</v>
      </c>
      <c r="D38" s="1970">
        <v>4600</v>
      </c>
    </row>
    <row r="39" spans="1:6" x14ac:dyDescent="0.25">
      <c r="B39" s="1973" t="s">
        <v>973</v>
      </c>
      <c r="C39" s="2000"/>
      <c r="D39" s="2000"/>
    </row>
    <row r="40" spans="1:6" x14ac:dyDescent="0.25">
      <c r="A40" s="1430" t="s">
        <v>18</v>
      </c>
      <c r="B40" s="2029"/>
      <c r="C40" s="1482"/>
      <c r="D40" s="1482"/>
    </row>
    <row r="41" spans="1:6" x14ac:dyDescent="0.25">
      <c r="B41" s="1470" t="s">
        <v>432</v>
      </c>
      <c r="C41" s="1505"/>
      <c r="D41" s="1505"/>
    </row>
    <row r="42" spans="1:6" x14ac:dyDescent="0.25">
      <c r="C42" s="1862"/>
      <c r="D42" s="1388"/>
      <c r="E42" s="1428" t="s">
        <v>974</v>
      </c>
    </row>
    <row r="43" spans="1:6" x14ac:dyDescent="0.25">
      <c r="B43" s="1864" t="s">
        <v>975</v>
      </c>
      <c r="C43" s="1477"/>
      <c r="D43" s="1483"/>
      <c r="E43" s="1492"/>
    </row>
    <row r="44" spans="1:6" x14ac:dyDescent="0.25">
      <c r="D44" s="1428"/>
    </row>
    <row r="45" spans="1:6" x14ac:dyDescent="0.25">
      <c r="B45" s="15" t="s">
        <v>237</v>
      </c>
      <c r="C45" s="1871"/>
      <c r="D45" s="1871"/>
    </row>
    <row r="46" spans="1:6" x14ac:dyDescent="0.25">
      <c r="A46" s="1470"/>
      <c r="B46" s="1889"/>
      <c r="C46" s="1492"/>
      <c r="D46" s="1492"/>
      <c r="E46" s="1492"/>
      <c r="F46" s="1492"/>
    </row>
    <row r="47" spans="1:6" x14ac:dyDescent="0.25">
      <c r="A47" s="1974"/>
      <c r="B47" s="1889"/>
      <c r="C47" s="1492"/>
      <c r="D47" s="1492"/>
      <c r="E47" s="1492"/>
      <c r="F47" s="1492"/>
    </row>
    <row r="48" spans="1:6" x14ac:dyDescent="0.25">
      <c r="B48" s="1889"/>
      <c r="C48" s="1492"/>
      <c r="D48" s="1492"/>
      <c r="E48" s="1492"/>
      <c r="F48" s="1492"/>
    </row>
    <row r="49" spans="2:6" x14ac:dyDescent="0.25">
      <c r="B49" s="1889"/>
      <c r="C49" s="1492"/>
      <c r="D49" s="1492"/>
      <c r="E49" s="1492"/>
      <c r="F49" s="1492"/>
    </row>
  </sheetData>
  <mergeCells count="1">
    <mergeCell ref="C23:D23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rgb="FF002060"/>
  </sheetPr>
  <dimension ref="A1:E63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7109375" style="1428" customWidth="1"/>
    <col min="2" max="2" width="40.5703125" style="1470" customWidth="1"/>
    <col min="3" max="3" width="14.140625" style="1428" bestFit="1" customWidth="1"/>
    <col min="4" max="4" width="12.5703125" style="1428" bestFit="1" customWidth="1"/>
    <col min="5" max="5" width="17.42578125" style="1428" bestFit="1" customWidth="1"/>
    <col min="6" max="16384" width="10.85546875" style="1428"/>
  </cols>
  <sheetData>
    <row r="1" spans="1:5" x14ac:dyDescent="0.25">
      <c r="A1" s="248" t="s">
        <v>976</v>
      </c>
    </row>
    <row r="2" spans="1:5" x14ac:dyDescent="0.25">
      <c r="A2" s="205" t="s">
        <v>977</v>
      </c>
    </row>
    <row r="3" spans="1:5" x14ac:dyDescent="0.25">
      <c r="A3" s="205"/>
    </row>
    <row r="4" spans="1:5" x14ac:dyDescent="0.25">
      <c r="A4" s="248" t="s">
        <v>3</v>
      </c>
    </row>
    <row r="5" spans="1:5" x14ac:dyDescent="0.25">
      <c r="A5" s="248" t="s">
        <v>437</v>
      </c>
      <c r="B5" s="1874"/>
    </row>
    <row r="6" spans="1:5" x14ac:dyDescent="0.25">
      <c r="A6" s="2776"/>
      <c r="B6" s="2777"/>
      <c r="C6" s="1975" t="s">
        <v>978</v>
      </c>
      <c r="D6" s="1975" t="s">
        <v>979</v>
      </c>
    </row>
    <row r="7" spans="1:5" x14ac:dyDescent="0.25">
      <c r="A7" s="2038"/>
      <c r="B7" s="1981" t="s">
        <v>980</v>
      </c>
      <c r="C7" s="2031"/>
      <c r="D7" s="2031"/>
    </row>
    <row r="8" spans="1:5" ht="15.75" thickBot="1" x14ac:dyDescent="0.3">
      <c r="A8" s="1982" t="s">
        <v>18</v>
      </c>
      <c r="B8" s="2045"/>
      <c r="C8" s="2032"/>
      <c r="D8" s="2032"/>
    </row>
    <row r="9" spans="1:5" x14ac:dyDescent="0.25">
      <c r="A9" s="2040"/>
      <c r="B9" s="1985" t="s">
        <v>338</v>
      </c>
      <c r="C9" s="2033"/>
      <c r="D9" s="2033"/>
    </row>
    <row r="10" spans="1:5" ht="15.75" thickBot="1" x14ac:dyDescent="0.3">
      <c r="A10" s="2039"/>
      <c r="B10" s="1983" t="s">
        <v>442</v>
      </c>
      <c r="C10" s="2042"/>
      <c r="D10" s="2042"/>
    </row>
    <row r="11" spans="1:5" x14ac:dyDescent="0.25">
      <c r="A11" s="2040"/>
      <c r="B11" s="1986" t="s">
        <v>443</v>
      </c>
      <c r="C11" s="2043"/>
      <c r="D11" s="2043"/>
    </row>
    <row r="12" spans="1:5" x14ac:dyDescent="0.25">
      <c r="A12" s="2038"/>
      <c r="B12" s="1980" t="s">
        <v>444</v>
      </c>
      <c r="C12" s="2044"/>
      <c r="D12" s="2044"/>
    </row>
    <row r="14" spans="1:5" x14ac:dyDescent="0.25">
      <c r="A14" s="1864" t="s">
        <v>445</v>
      </c>
    </row>
    <row r="15" spans="1:5" x14ac:dyDescent="0.25">
      <c r="B15" s="1470" t="s">
        <v>446</v>
      </c>
      <c r="E15" s="2037"/>
    </row>
    <row r="16" spans="1:5" x14ac:dyDescent="0.25">
      <c r="A16" s="1428" t="s">
        <v>18</v>
      </c>
      <c r="B16" s="1874" t="s">
        <v>1242</v>
      </c>
      <c r="C16" s="2035"/>
      <c r="D16" s="1892"/>
      <c r="E16" s="2036"/>
    </row>
    <row r="17" spans="1:5" x14ac:dyDescent="0.25">
      <c r="B17" s="1470" t="s">
        <v>447</v>
      </c>
      <c r="C17" s="1432"/>
      <c r="E17" s="2037"/>
    </row>
    <row r="18" spans="1:5" x14ac:dyDescent="0.25">
      <c r="A18" s="1428" t="s">
        <v>18</v>
      </c>
      <c r="B18" s="1863" t="s">
        <v>1243</v>
      </c>
      <c r="C18" s="2035"/>
      <c r="D18" s="1892"/>
      <c r="E18" s="2036"/>
    </row>
    <row r="19" spans="1:5" x14ac:dyDescent="0.25">
      <c r="B19" s="1870" t="s">
        <v>447</v>
      </c>
      <c r="C19" s="1432"/>
      <c r="E19" s="2037"/>
    </row>
    <row r="20" spans="1:5" x14ac:dyDescent="0.25">
      <c r="E20" s="1978"/>
    </row>
    <row r="21" spans="1:5" x14ac:dyDescent="0.25">
      <c r="A21" s="2778"/>
      <c r="B21" s="2779"/>
      <c r="C21" s="1975" t="str">
        <f>+C6</f>
        <v>Pkw-Halogen</v>
      </c>
      <c r="D21" s="1975" t="str">
        <f>+D6</f>
        <v>Pkw-Xenon</v>
      </c>
    </row>
    <row r="22" spans="1:5" x14ac:dyDescent="0.25">
      <c r="A22" s="1979"/>
      <c r="B22" s="1980" t="s">
        <v>448</v>
      </c>
      <c r="C22" s="2046"/>
      <c r="D22" s="2046"/>
    </row>
    <row r="23" spans="1:5" x14ac:dyDescent="0.25">
      <c r="A23" s="1979"/>
      <c r="B23" s="1981" t="s">
        <v>449</v>
      </c>
      <c r="C23" s="2031"/>
      <c r="D23" s="2031"/>
    </row>
    <row r="24" spans="1:5" ht="15.75" thickBot="1" x14ac:dyDescent="0.3">
      <c r="A24" s="1982"/>
      <c r="B24" s="1983" t="s">
        <v>450</v>
      </c>
      <c r="C24" s="2032"/>
      <c r="D24" s="2032"/>
    </row>
    <row r="25" spans="1:5" x14ac:dyDescent="0.25">
      <c r="A25" s="1984"/>
      <c r="B25" s="1985" t="s">
        <v>464</v>
      </c>
      <c r="C25" s="2780"/>
      <c r="D25" s="2781"/>
    </row>
    <row r="26" spans="1:5" ht="15.75" thickBot="1" x14ac:dyDescent="0.3">
      <c r="A26" s="1982" t="s">
        <v>18</v>
      </c>
      <c r="B26" s="2045"/>
      <c r="C26" s="2782"/>
      <c r="D26" s="2783"/>
    </row>
    <row r="27" spans="1:5" x14ac:dyDescent="0.25">
      <c r="A27" s="1984"/>
      <c r="B27" s="1986" t="s">
        <v>452</v>
      </c>
      <c r="C27" s="2784"/>
      <c r="D27" s="2785"/>
    </row>
    <row r="28" spans="1:5" x14ac:dyDescent="0.25">
      <c r="B28" s="1987"/>
      <c r="C28" s="1988"/>
      <c r="D28" s="1988"/>
    </row>
    <row r="29" spans="1:5" x14ac:dyDescent="0.25">
      <c r="A29" s="1864" t="s">
        <v>40</v>
      </c>
    </row>
    <row r="30" spans="1:5" x14ac:dyDescent="0.25">
      <c r="A30" s="248" t="s">
        <v>904</v>
      </c>
    </row>
    <row r="31" spans="1:5" x14ac:dyDescent="0.25">
      <c r="A31" s="2776"/>
      <c r="B31" s="2777"/>
      <c r="C31" s="1989" t="s">
        <v>978</v>
      </c>
      <c r="D31" s="1989" t="s">
        <v>979</v>
      </c>
      <c r="E31" s="1990" t="s">
        <v>981</v>
      </c>
    </row>
    <row r="32" spans="1:5" x14ac:dyDescent="0.25">
      <c r="A32" s="2038"/>
      <c r="B32" s="1981" t="s">
        <v>980</v>
      </c>
      <c r="C32" s="2031"/>
      <c r="D32" s="2031"/>
      <c r="E32" s="2031"/>
    </row>
    <row r="33" spans="1:5" ht="15.75" thickBot="1" x14ac:dyDescent="0.3">
      <c r="A33" s="1982" t="s">
        <v>18</v>
      </c>
      <c r="B33" s="2045"/>
      <c r="C33" s="2032"/>
      <c r="D33" s="2032"/>
      <c r="E33" s="2032"/>
    </row>
    <row r="34" spans="1:5" x14ac:dyDescent="0.25">
      <c r="A34" s="2040"/>
      <c r="B34" s="1985" t="s">
        <v>338</v>
      </c>
      <c r="C34" s="2033"/>
      <c r="D34" s="2033"/>
      <c r="E34" s="2033"/>
    </row>
    <row r="35" spans="1:5" ht="15.75" thickBot="1" x14ac:dyDescent="0.3">
      <c r="A35" s="2039"/>
      <c r="B35" s="1983" t="s">
        <v>442</v>
      </c>
      <c r="C35" s="2042"/>
      <c r="D35" s="2042"/>
      <c r="E35" s="2042"/>
    </row>
    <row r="36" spans="1:5" x14ac:dyDescent="0.25">
      <c r="A36" s="2040"/>
      <c r="B36" s="1986" t="s">
        <v>443</v>
      </c>
      <c r="C36" s="2043"/>
      <c r="D36" s="2043"/>
      <c r="E36" s="2041"/>
    </row>
    <row r="37" spans="1:5" x14ac:dyDescent="0.25">
      <c r="A37" s="2038"/>
      <c r="B37" s="1980" t="s">
        <v>444</v>
      </c>
      <c r="C37" s="2044"/>
      <c r="D37" s="2044"/>
      <c r="E37" s="2034"/>
    </row>
    <row r="39" spans="1:5" x14ac:dyDescent="0.25">
      <c r="A39" s="1864" t="s">
        <v>445</v>
      </c>
    </row>
    <row r="40" spans="1:5" x14ac:dyDescent="0.25">
      <c r="B40" s="1470" t="s">
        <v>446</v>
      </c>
      <c r="E40" s="2037"/>
    </row>
    <row r="41" spans="1:5" x14ac:dyDescent="0.25">
      <c r="A41" s="1428" t="s">
        <v>18</v>
      </c>
      <c r="B41" s="1874" t="s">
        <v>1244</v>
      </c>
      <c r="C41" s="2035"/>
      <c r="D41" s="1892"/>
      <c r="E41" s="2036"/>
    </row>
    <row r="42" spans="1:5" x14ac:dyDescent="0.25">
      <c r="B42" s="1470" t="s">
        <v>447</v>
      </c>
      <c r="C42" s="1432"/>
      <c r="E42" s="2037"/>
    </row>
    <row r="43" spans="1:5" x14ac:dyDescent="0.25">
      <c r="A43" s="1428" t="s">
        <v>18</v>
      </c>
      <c r="B43" s="1863" t="s">
        <v>1245</v>
      </c>
      <c r="C43" s="2035"/>
      <c r="D43" s="1892"/>
      <c r="E43" s="2036"/>
    </row>
    <row r="44" spans="1:5" x14ac:dyDescent="0.25">
      <c r="B44" s="1870" t="s">
        <v>447</v>
      </c>
      <c r="C44" s="1432"/>
      <c r="E44" s="2037"/>
    </row>
    <row r="45" spans="1:5" x14ac:dyDescent="0.25">
      <c r="A45" s="1428" t="s">
        <v>18</v>
      </c>
      <c r="B45" s="1863" t="s">
        <v>1243</v>
      </c>
      <c r="C45" s="2035"/>
      <c r="D45" s="1892"/>
      <c r="E45" s="2036"/>
    </row>
    <row r="46" spans="1:5" x14ac:dyDescent="0.25">
      <c r="B46" s="1870" t="s">
        <v>447</v>
      </c>
      <c r="C46" s="1432"/>
      <c r="E46" s="2037"/>
    </row>
    <row r="47" spans="1:5" x14ac:dyDescent="0.25">
      <c r="B47" s="1870"/>
      <c r="C47" s="1432"/>
      <c r="E47" s="1976"/>
    </row>
    <row r="48" spans="1:5" x14ac:dyDescent="0.25">
      <c r="A48" s="1979"/>
      <c r="B48" s="1981"/>
      <c r="C48" s="1975" t="str">
        <f>+C31</f>
        <v>Pkw-Halogen</v>
      </c>
      <c r="D48" s="1975" t="str">
        <f>+D31</f>
        <v>Pkw-Xenon</v>
      </c>
      <c r="E48" s="1975" t="str">
        <f>+E31</f>
        <v>Klein-Lkw Xenon</v>
      </c>
    </row>
    <row r="49" spans="1:5" x14ac:dyDescent="0.25">
      <c r="A49" s="1979"/>
      <c r="B49" s="1980" t="s">
        <v>982</v>
      </c>
      <c r="C49" s="2046"/>
      <c r="D49" s="2046"/>
      <c r="E49" s="2046"/>
    </row>
    <row r="50" spans="1:5" x14ac:dyDescent="0.25">
      <c r="A50" s="1979"/>
      <c r="B50" s="1981" t="s">
        <v>449</v>
      </c>
      <c r="C50" s="2031"/>
      <c r="D50" s="2031"/>
      <c r="E50" s="2031"/>
    </row>
    <row r="51" spans="1:5" ht="15.75" thickBot="1" x14ac:dyDescent="0.3">
      <c r="A51" s="1982"/>
      <c r="B51" s="1983" t="s">
        <v>450</v>
      </c>
      <c r="C51" s="2032"/>
      <c r="D51" s="2032"/>
      <c r="E51" s="2032"/>
    </row>
    <row r="52" spans="1:5" x14ac:dyDescent="0.25">
      <c r="A52" s="1984"/>
      <c r="B52" s="1985" t="s">
        <v>464</v>
      </c>
      <c r="C52" s="2704"/>
      <c r="D52" s="2704"/>
      <c r="E52" s="2704"/>
    </row>
    <row r="53" spans="1:5" ht="15.75" thickBot="1" x14ac:dyDescent="0.3">
      <c r="A53" s="1982" t="s">
        <v>18</v>
      </c>
      <c r="B53" s="2047"/>
      <c r="C53" s="2705"/>
      <c r="D53" s="2705"/>
      <c r="E53" s="2705"/>
    </row>
    <row r="54" spans="1:5" x14ac:dyDescent="0.25">
      <c r="A54" s="1963"/>
      <c r="B54" s="1986" t="s">
        <v>452</v>
      </c>
      <c r="C54" s="2706"/>
      <c r="D54" s="2706"/>
      <c r="E54" s="2706"/>
    </row>
    <row r="56" spans="1:5" x14ac:dyDescent="0.25">
      <c r="A56" s="1470" t="s">
        <v>983</v>
      </c>
      <c r="D56" s="2048"/>
      <c r="E56" s="1530"/>
    </row>
    <row r="57" spans="1:5" x14ac:dyDescent="0.25">
      <c r="A57" s="1874" t="s">
        <v>984</v>
      </c>
      <c r="B57" s="1874"/>
      <c r="C57" s="1858"/>
      <c r="D57" s="2049"/>
      <c r="E57" s="1991"/>
    </row>
    <row r="58" spans="1:5" x14ac:dyDescent="0.25">
      <c r="A58" s="1864" t="s">
        <v>484</v>
      </c>
      <c r="D58" s="2050"/>
      <c r="E58" s="1992"/>
    </row>
    <row r="60" spans="1:5" x14ac:dyDescent="0.25">
      <c r="A60" s="15" t="s">
        <v>985</v>
      </c>
    </row>
    <row r="61" spans="1:5" x14ac:dyDescent="0.25">
      <c r="A61" s="1889"/>
      <c r="B61" s="1889"/>
      <c r="C61" s="1492"/>
      <c r="D61" s="1492"/>
      <c r="E61" s="1492"/>
    </row>
    <row r="62" spans="1:5" x14ac:dyDescent="0.25">
      <c r="A62" s="1492"/>
      <c r="B62" s="1889"/>
      <c r="C62" s="1492"/>
      <c r="D62" s="1492"/>
      <c r="E62" s="1492"/>
    </row>
    <row r="63" spans="1:5" x14ac:dyDescent="0.25">
      <c r="A63" s="1492"/>
      <c r="B63" s="1889"/>
      <c r="C63" s="1492"/>
      <c r="D63" s="1492"/>
      <c r="E63" s="1492"/>
    </row>
  </sheetData>
  <mergeCells count="9">
    <mergeCell ref="C52:E52"/>
    <mergeCell ref="C53:E53"/>
    <mergeCell ref="C54:E54"/>
    <mergeCell ref="A6:B6"/>
    <mergeCell ref="A21:B21"/>
    <mergeCell ref="C25:D25"/>
    <mergeCell ref="C26:D26"/>
    <mergeCell ref="C27:D27"/>
    <mergeCell ref="A31:B31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  <rowBreaks count="1" manualBreakCount="1">
    <brk id="47" max="16383" man="1"/>
  </rowBreaks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rgb="FFFFC000"/>
  </sheetPr>
  <dimension ref="A1:F55"/>
  <sheetViews>
    <sheetView zoomScaleNormal="100" zoomScalePageLayoutView="145" workbookViewId="0">
      <selection activeCell="A3" sqref="A3"/>
    </sheetView>
  </sheetViews>
  <sheetFormatPr baseColWidth="10" defaultColWidth="9.140625" defaultRowHeight="15" x14ac:dyDescent="0.25"/>
  <cols>
    <col min="1" max="1" width="2.7109375" style="1428" customWidth="1"/>
    <col min="2" max="2" width="34.85546875" style="1470" customWidth="1"/>
    <col min="3" max="3" width="12.85546875" style="1428" customWidth="1"/>
    <col min="4" max="4" width="10.140625" style="1428" customWidth="1"/>
    <col min="5" max="5" width="6" style="1428" bestFit="1" customWidth="1"/>
    <col min="6" max="6" width="8.42578125" style="1428" bestFit="1" customWidth="1"/>
    <col min="7" max="16384" width="9.140625" style="1428"/>
  </cols>
  <sheetData>
    <row r="1" spans="1:4" x14ac:dyDescent="0.25">
      <c r="A1" s="216" t="s">
        <v>986</v>
      </c>
      <c r="B1" s="1428"/>
    </row>
    <row r="2" spans="1:4" x14ac:dyDescent="0.25">
      <c r="A2" s="205" t="s">
        <v>987</v>
      </c>
      <c r="B2" s="1428"/>
    </row>
    <row r="3" spans="1:4" x14ac:dyDescent="0.25">
      <c r="C3" s="1859"/>
      <c r="D3" s="1859"/>
    </row>
    <row r="4" spans="1:4" x14ac:dyDescent="0.25">
      <c r="B4" s="1470" t="s">
        <v>559</v>
      </c>
      <c r="C4" s="1484"/>
      <c r="D4" s="1456"/>
    </row>
    <row r="5" spans="1:4" x14ac:dyDescent="0.25">
      <c r="A5" s="103" t="s">
        <v>18</v>
      </c>
      <c r="B5" s="1860" t="s">
        <v>560</v>
      </c>
      <c r="C5" s="1505"/>
      <c r="D5" s="1456"/>
    </row>
    <row r="6" spans="1:4" x14ac:dyDescent="0.25">
      <c r="A6" s="103" t="s">
        <v>18</v>
      </c>
      <c r="B6" s="1861" t="s">
        <v>657</v>
      </c>
      <c r="C6" s="1505"/>
      <c r="D6" s="1456"/>
    </row>
    <row r="7" spans="1:4" x14ac:dyDescent="0.25">
      <c r="A7" s="103" t="s">
        <v>18</v>
      </c>
      <c r="B7" s="1861" t="s">
        <v>1223</v>
      </c>
      <c r="C7" s="1505"/>
      <c r="D7" s="1456"/>
    </row>
    <row r="8" spans="1:4" x14ac:dyDescent="0.25">
      <c r="A8" s="103" t="s">
        <v>18</v>
      </c>
      <c r="B8" s="1863" t="s">
        <v>1224</v>
      </c>
      <c r="C8" s="1482"/>
      <c r="D8" s="1456"/>
    </row>
    <row r="9" spans="1:4" x14ac:dyDescent="0.25">
      <c r="B9" s="1470" t="s">
        <v>551</v>
      </c>
      <c r="C9" s="1505"/>
    </row>
    <row r="10" spans="1:4" x14ac:dyDescent="0.25">
      <c r="A10" s="103" t="s">
        <v>18</v>
      </c>
      <c r="B10" s="1863" t="s">
        <v>606</v>
      </c>
      <c r="C10" s="1482"/>
    </row>
    <row r="11" spans="1:4" x14ac:dyDescent="0.25">
      <c r="B11" s="1864" t="s">
        <v>607</v>
      </c>
      <c r="C11" s="1483"/>
    </row>
    <row r="13" spans="1:4" x14ac:dyDescent="0.25">
      <c r="A13" s="1865" t="s">
        <v>563</v>
      </c>
      <c r="B13" s="1428"/>
      <c r="C13" s="1432"/>
      <c r="D13" s="1432"/>
    </row>
    <row r="14" spans="1:4" x14ac:dyDescent="0.25">
      <c r="B14" s="1470" t="s">
        <v>565</v>
      </c>
      <c r="C14" s="1505"/>
    </row>
    <row r="15" spans="1:4" x14ac:dyDescent="0.25">
      <c r="A15" s="103" t="s">
        <v>18</v>
      </c>
      <c r="B15" s="1863" t="s">
        <v>560</v>
      </c>
      <c r="C15" s="1482"/>
    </row>
    <row r="16" spans="1:4" x14ac:dyDescent="0.25">
      <c r="B16" s="1866" t="s">
        <v>566</v>
      </c>
      <c r="C16" s="1505"/>
    </row>
    <row r="18" spans="1:6" x14ac:dyDescent="0.25">
      <c r="A18" s="2788" t="s">
        <v>567</v>
      </c>
      <c r="B18" s="2788"/>
      <c r="C18" s="1883"/>
      <c r="D18" s="2789"/>
      <c r="F18" s="1867"/>
    </row>
    <row r="19" spans="1:6" x14ac:dyDescent="0.25">
      <c r="A19" s="2788"/>
      <c r="B19" s="2788"/>
      <c r="C19" s="1884"/>
      <c r="D19" s="2789"/>
    </row>
    <row r="20" spans="1:6" x14ac:dyDescent="0.25">
      <c r="C20" s="1868"/>
      <c r="D20" s="1869"/>
    </row>
    <row r="21" spans="1:6" x14ac:dyDescent="0.25">
      <c r="A21" s="1865" t="s">
        <v>190</v>
      </c>
      <c r="B21" s="1428"/>
      <c r="C21" s="1432"/>
      <c r="D21" s="1432"/>
      <c r="E21" s="1432"/>
    </row>
    <row r="22" spans="1:6" x14ac:dyDescent="0.25">
      <c r="B22" s="1470" t="s">
        <v>568</v>
      </c>
      <c r="C22" s="1505"/>
    </row>
    <row r="23" spans="1:6" x14ac:dyDescent="0.25">
      <c r="A23" s="103" t="s">
        <v>18</v>
      </c>
      <c r="B23" s="1863" t="s">
        <v>560</v>
      </c>
      <c r="C23" s="1482"/>
    </row>
    <row r="24" spans="1:6" x14ac:dyDescent="0.25">
      <c r="B24" s="1470" t="s">
        <v>569</v>
      </c>
      <c r="C24" s="1505"/>
    </row>
    <row r="26" spans="1:6" x14ac:dyDescent="0.25">
      <c r="A26" s="2788" t="s">
        <v>570</v>
      </c>
      <c r="B26" s="2788"/>
      <c r="C26" s="1883"/>
      <c r="D26" s="2789"/>
    </row>
    <row r="27" spans="1:6" x14ac:dyDescent="0.25">
      <c r="A27" s="2788"/>
      <c r="B27" s="2788"/>
      <c r="C27" s="1884"/>
      <c r="D27" s="2789"/>
    </row>
    <row r="29" spans="1:6" x14ac:dyDescent="0.25">
      <c r="A29" s="1864" t="s">
        <v>245</v>
      </c>
      <c r="B29" s="1428"/>
    </row>
    <row r="30" spans="1:6" x14ac:dyDescent="0.25">
      <c r="B30" s="1470" t="s">
        <v>571</v>
      </c>
      <c r="C30" s="1505"/>
    </row>
    <row r="31" spans="1:6" x14ac:dyDescent="0.25">
      <c r="A31" s="103" t="s">
        <v>18</v>
      </c>
      <c r="B31" s="1863" t="s">
        <v>560</v>
      </c>
      <c r="C31" s="1482"/>
    </row>
    <row r="32" spans="1:6" x14ac:dyDescent="0.25">
      <c r="B32" s="1470" t="s">
        <v>569</v>
      </c>
      <c r="C32" s="1505"/>
    </row>
    <row r="34" spans="1:6" x14ac:dyDescent="0.25">
      <c r="A34" s="2788" t="s">
        <v>988</v>
      </c>
      <c r="B34" s="2788"/>
      <c r="C34" s="1883"/>
      <c r="D34" s="2789"/>
    </row>
    <row r="35" spans="1:6" x14ac:dyDescent="0.25">
      <c r="A35" s="2788"/>
      <c r="B35" s="2788"/>
      <c r="C35" s="1884"/>
      <c r="D35" s="2789"/>
    </row>
    <row r="37" spans="1:6" x14ac:dyDescent="0.25">
      <c r="A37" s="1865" t="s">
        <v>348</v>
      </c>
      <c r="B37" s="1428"/>
      <c r="C37" s="1432"/>
      <c r="D37" s="1432"/>
    </row>
    <row r="38" spans="1:6" x14ac:dyDescent="0.25">
      <c r="A38" s="2788" t="s">
        <v>573</v>
      </c>
      <c r="B38" s="2788"/>
      <c r="C38" s="1888"/>
      <c r="D38" s="1888"/>
      <c r="E38" s="2786"/>
    </row>
    <row r="39" spans="1:6" x14ac:dyDescent="0.25">
      <c r="A39" s="2788"/>
      <c r="B39" s="2788"/>
      <c r="C39" s="2787"/>
      <c r="D39" s="2787"/>
      <c r="E39" s="2786"/>
      <c r="F39" s="1388"/>
    </row>
    <row r="40" spans="1:6" x14ac:dyDescent="0.25">
      <c r="A40" s="1885"/>
      <c r="B40" s="1885"/>
      <c r="C40" s="1886"/>
      <c r="D40" s="1886"/>
      <c r="E40" s="1887"/>
      <c r="F40" s="1388"/>
    </row>
    <row r="41" spans="1:6" x14ac:dyDescent="0.25">
      <c r="A41" s="1864" t="s">
        <v>574</v>
      </c>
      <c r="B41" s="1428"/>
    </row>
    <row r="42" spans="1:6" x14ac:dyDescent="0.25">
      <c r="A42" s="2788" t="s">
        <v>575</v>
      </c>
      <c r="B42" s="2788"/>
      <c r="C42" s="1883"/>
      <c r="D42" s="2789"/>
    </row>
    <row r="43" spans="1:6" x14ac:dyDescent="0.25">
      <c r="A43" s="2788"/>
      <c r="B43" s="2788"/>
      <c r="C43" s="1884"/>
      <c r="D43" s="2789"/>
    </row>
    <row r="44" spans="1:6" x14ac:dyDescent="0.25">
      <c r="A44" s="1470"/>
      <c r="B44" s="1428"/>
      <c r="D44" s="1466"/>
    </row>
    <row r="45" spans="1:6" x14ac:dyDescent="0.25">
      <c r="A45" s="2788" t="s">
        <v>576</v>
      </c>
      <c r="B45" s="2788"/>
      <c r="C45" s="1883"/>
      <c r="D45" s="2789"/>
    </row>
    <row r="46" spans="1:6" x14ac:dyDescent="0.25">
      <c r="A46" s="2788"/>
      <c r="B46" s="2788"/>
      <c r="C46" s="1884"/>
      <c r="D46" s="2789"/>
    </row>
    <row r="48" spans="1:6" x14ac:dyDescent="0.25">
      <c r="A48" s="1864" t="s">
        <v>989</v>
      </c>
      <c r="B48" s="1428"/>
    </row>
    <row r="49" spans="1:6" x14ac:dyDescent="0.25">
      <c r="A49" s="1470" t="s">
        <v>990</v>
      </c>
      <c r="B49" s="1428"/>
      <c r="D49" s="1505"/>
      <c r="E49" s="1492"/>
      <c r="F49" s="1483"/>
    </row>
    <row r="50" spans="1:6" x14ac:dyDescent="0.25">
      <c r="D50" s="1388"/>
      <c r="F50" s="1444"/>
    </row>
    <row r="51" spans="1:6" x14ac:dyDescent="0.25">
      <c r="A51" s="1864" t="s">
        <v>991</v>
      </c>
      <c r="B51" s="1428"/>
    </row>
    <row r="52" spans="1:6" x14ac:dyDescent="0.25">
      <c r="A52" s="1864" t="s">
        <v>992</v>
      </c>
      <c r="B52" s="1428"/>
    </row>
    <row r="53" spans="1:6" x14ac:dyDescent="0.25">
      <c r="A53" s="1889"/>
      <c r="B53" s="1492"/>
      <c r="C53" s="1492"/>
      <c r="D53" s="1492"/>
      <c r="E53" s="1492"/>
      <c r="F53" s="1492"/>
    </row>
    <row r="54" spans="1:6" x14ac:dyDescent="0.25">
      <c r="A54" s="1889"/>
      <c r="B54" s="1492"/>
      <c r="C54" s="1492"/>
      <c r="D54" s="1492"/>
      <c r="E54" s="1492"/>
      <c r="F54" s="1492"/>
    </row>
    <row r="55" spans="1:6" x14ac:dyDescent="0.25">
      <c r="A55" s="1492"/>
      <c r="B55" s="1889"/>
      <c r="C55" s="1492"/>
      <c r="D55" s="1492"/>
      <c r="E55" s="1492"/>
      <c r="F55" s="1492"/>
    </row>
  </sheetData>
  <mergeCells count="13">
    <mergeCell ref="A18:B19"/>
    <mergeCell ref="D18:D19"/>
    <mergeCell ref="A26:B27"/>
    <mergeCell ref="D26:D27"/>
    <mergeCell ref="A34:B35"/>
    <mergeCell ref="D34:D35"/>
    <mergeCell ref="E38:E39"/>
    <mergeCell ref="C39:D39"/>
    <mergeCell ref="A42:B43"/>
    <mergeCell ref="D42:D43"/>
    <mergeCell ref="A45:B46"/>
    <mergeCell ref="D45:D46"/>
    <mergeCell ref="A38:B39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rgb="FFFFC000"/>
  </sheetPr>
  <dimension ref="A1:I40"/>
  <sheetViews>
    <sheetView zoomScaleNormal="100" zoomScalePageLayoutView="190" workbookViewId="0">
      <selection activeCell="A3" sqref="A3"/>
    </sheetView>
  </sheetViews>
  <sheetFormatPr baseColWidth="10" defaultColWidth="10.85546875" defaultRowHeight="15" x14ac:dyDescent="0.25"/>
  <cols>
    <col min="1" max="1" width="2.7109375" style="1428" customWidth="1"/>
    <col min="2" max="2" width="19.140625" style="1470" customWidth="1"/>
    <col min="3" max="3" width="12" style="1428" bestFit="1" customWidth="1"/>
    <col min="4" max="4" width="9.42578125" style="1428" customWidth="1"/>
    <col min="5" max="5" width="2.140625" style="1428" customWidth="1"/>
    <col min="6" max="6" width="17.140625" style="1428" customWidth="1"/>
    <col min="7" max="7" width="12" style="1428" bestFit="1" customWidth="1"/>
    <col min="8" max="8" width="13.28515625" style="1428" bestFit="1" customWidth="1"/>
    <col min="9" max="9" width="8.42578125" style="1428" bestFit="1" customWidth="1"/>
    <col min="10" max="16384" width="10.85546875" style="1428"/>
  </cols>
  <sheetData>
    <row r="1" spans="1:8" x14ac:dyDescent="0.25">
      <c r="A1" s="216" t="s">
        <v>993</v>
      </c>
    </row>
    <row r="2" spans="1:8" x14ac:dyDescent="0.25">
      <c r="A2" s="1870" t="s">
        <v>994</v>
      </c>
    </row>
    <row r="3" spans="1:8" x14ac:dyDescent="0.25">
      <c r="A3" s="1870"/>
    </row>
    <row r="4" spans="1:8" x14ac:dyDescent="0.25">
      <c r="A4" s="1864" t="s">
        <v>3</v>
      </c>
    </row>
    <row r="5" spans="1:8" x14ac:dyDescent="0.25">
      <c r="B5" s="1470" t="s">
        <v>611</v>
      </c>
      <c r="H5" s="1896"/>
    </row>
    <row r="6" spans="1:8" x14ac:dyDescent="0.25">
      <c r="A6" s="103" t="s">
        <v>18</v>
      </c>
      <c r="B6" s="1860" t="s">
        <v>1225</v>
      </c>
    </row>
    <row r="7" spans="1:8" x14ac:dyDescent="0.25">
      <c r="B7" s="1470" t="s">
        <v>613</v>
      </c>
      <c r="H7" s="1896"/>
    </row>
    <row r="8" spans="1:8" x14ac:dyDescent="0.25">
      <c r="B8" s="1470" t="s">
        <v>588</v>
      </c>
      <c r="G8" s="1871"/>
    </row>
    <row r="9" spans="1:8" x14ac:dyDescent="0.25">
      <c r="B9" s="1470" t="s">
        <v>636</v>
      </c>
      <c r="C9" s="1890"/>
      <c r="D9" s="1492"/>
      <c r="F9" s="1873">
        <v>0.94</v>
      </c>
      <c r="G9" s="1896"/>
    </row>
    <row r="10" spans="1:8" x14ac:dyDescent="0.25">
      <c r="B10" s="1874" t="s">
        <v>995</v>
      </c>
      <c r="C10" s="1891"/>
      <c r="D10" s="1892"/>
      <c r="E10" s="1858"/>
      <c r="F10" s="1875">
        <v>0.94</v>
      </c>
      <c r="G10" s="1894"/>
      <c r="H10" s="1896"/>
    </row>
    <row r="11" spans="1:8" x14ac:dyDescent="0.25">
      <c r="A11" s="103" t="s">
        <v>18</v>
      </c>
      <c r="B11" s="1860" t="s">
        <v>619</v>
      </c>
      <c r="G11" s="1871"/>
    </row>
    <row r="12" spans="1:8" x14ac:dyDescent="0.25">
      <c r="B12" s="1874"/>
      <c r="C12" s="1482"/>
      <c r="D12" s="1893"/>
      <c r="E12" s="1877"/>
      <c r="F12" s="1858"/>
      <c r="G12" s="1876"/>
      <c r="H12" s="1894"/>
    </row>
    <row r="13" spans="1:8" x14ac:dyDescent="0.25">
      <c r="B13" s="1870" t="s">
        <v>566</v>
      </c>
      <c r="C13" s="1469"/>
      <c r="D13" s="1469"/>
      <c r="E13" s="1469"/>
      <c r="F13" s="1469"/>
      <c r="G13" s="1878"/>
      <c r="H13" s="1895"/>
    </row>
    <row r="15" spans="1:8" x14ac:dyDescent="0.25">
      <c r="A15" s="1470" t="s">
        <v>620</v>
      </c>
      <c r="D15" s="1890"/>
      <c r="E15" s="1872"/>
    </row>
    <row r="17" spans="1:9" x14ac:dyDescent="0.25">
      <c r="A17" s="1864" t="s">
        <v>621</v>
      </c>
      <c r="F17" s="1897"/>
      <c r="G17" s="2790"/>
      <c r="H17" s="2791" t="s">
        <v>622</v>
      </c>
    </row>
    <row r="18" spans="1:9" x14ac:dyDescent="0.25">
      <c r="F18" s="1898"/>
      <c r="G18" s="2790"/>
      <c r="H18" s="2791"/>
    </row>
    <row r="19" spans="1:9" x14ac:dyDescent="0.25">
      <c r="A19" s="1470" t="s">
        <v>623</v>
      </c>
    </row>
    <row r="20" spans="1:9" x14ac:dyDescent="0.25">
      <c r="B20" s="1470" t="s">
        <v>636</v>
      </c>
      <c r="F20" s="1427" t="s">
        <v>995</v>
      </c>
    </row>
    <row r="21" spans="1:9" x14ac:dyDescent="0.25">
      <c r="B21" s="1470" t="s">
        <v>625</v>
      </c>
      <c r="D21" s="1896"/>
      <c r="E21" s="1871"/>
      <c r="F21" s="1427" t="s">
        <v>625</v>
      </c>
      <c r="H21" s="1896"/>
    </row>
    <row r="22" spans="1:9" x14ac:dyDescent="0.25">
      <c r="B22" s="1470" t="s">
        <v>626</v>
      </c>
      <c r="C22" s="1900"/>
      <c r="D22" s="1896"/>
      <c r="E22" s="1871"/>
      <c r="F22" s="1427" t="s">
        <v>626</v>
      </c>
      <c r="G22" s="1900"/>
      <c r="H22" s="1896"/>
    </row>
    <row r="23" spans="1:9" x14ac:dyDescent="0.25">
      <c r="B23" s="1874" t="s">
        <v>567</v>
      </c>
      <c r="C23" s="1858"/>
      <c r="D23" s="1894"/>
      <c r="E23" s="1880"/>
      <c r="F23" s="1531" t="s">
        <v>567</v>
      </c>
      <c r="G23" s="1858"/>
      <c r="H23" s="1894"/>
    </row>
    <row r="24" spans="1:9" x14ac:dyDescent="0.25">
      <c r="B24" s="1864" t="s">
        <v>627</v>
      </c>
      <c r="C24" s="1881"/>
      <c r="D24" s="1899"/>
      <c r="E24" s="1882"/>
      <c r="F24" s="1532" t="s">
        <v>627</v>
      </c>
      <c r="G24" s="1881"/>
      <c r="H24" s="1899"/>
    </row>
    <row r="25" spans="1:9" x14ac:dyDescent="0.25">
      <c r="B25" s="1864"/>
      <c r="C25" s="1881"/>
      <c r="D25" s="1882"/>
      <c r="E25" s="1882"/>
      <c r="F25" s="1881"/>
      <c r="G25" s="1881"/>
      <c r="H25" s="1881"/>
      <c r="I25" s="1882"/>
    </row>
    <row r="26" spans="1:9" x14ac:dyDescent="0.25">
      <c r="A26" s="1864" t="s">
        <v>40</v>
      </c>
    </row>
    <row r="27" spans="1:9" x14ac:dyDescent="0.25">
      <c r="B27" s="1470" t="s">
        <v>636</v>
      </c>
    </row>
    <row r="28" spans="1:9" x14ac:dyDescent="0.25">
      <c r="B28" s="1470" t="s">
        <v>627</v>
      </c>
      <c r="D28" s="1896"/>
      <c r="E28" s="1871"/>
    </row>
    <row r="29" spans="1:9" x14ac:dyDescent="0.25">
      <c r="B29" s="1874" t="s">
        <v>230</v>
      </c>
      <c r="C29" s="1893"/>
      <c r="D29" s="1894"/>
      <c r="E29" s="1880"/>
    </row>
    <row r="30" spans="1:9" x14ac:dyDescent="0.25">
      <c r="B30" s="1470" t="s">
        <v>628</v>
      </c>
      <c r="D30" s="1901"/>
      <c r="E30" s="1880"/>
    </row>
    <row r="31" spans="1:9" x14ac:dyDescent="0.25">
      <c r="B31" s="1864" t="s">
        <v>629</v>
      </c>
      <c r="C31" s="1881"/>
      <c r="D31" s="1899"/>
      <c r="E31" s="1882"/>
    </row>
    <row r="33" spans="1:6" x14ac:dyDescent="0.25">
      <c r="B33" s="1470" t="s">
        <v>548</v>
      </c>
      <c r="C33" s="1505"/>
      <c r="D33" s="1492"/>
      <c r="F33" s="1896"/>
    </row>
    <row r="34" spans="1:6" x14ac:dyDescent="0.25">
      <c r="B34" s="1874" t="s">
        <v>1226</v>
      </c>
      <c r="C34" s="1891"/>
      <c r="D34" s="1482"/>
      <c r="E34" s="1389"/>
      <c r="F34" s="1894"/>
    </row>
    <row r="35" spans="1:6" x14ac:dyDescent="0.25">
      <c r="B35" s="1470" t="s">
        <v>996</v>
      </c>
      <c r="F35" s="1896"/>
    </row>
    <row r="36" spans="1:6" x14ac:dyDescent="0.25">
      <c r="B36" s="1874" t="s">
        <v>252</v>
      </c>
      <c r="C36" s="1858"/>
      <c r="D36" s="1893"/>
      <c r="E36" s="1877"/>
      <c r="F36" s="1894"/>
    </row>
    <row r="37" spans="1:6" x14ac:dyDescent="0.25">
      <c r="B37" s="1864" t="s">
        <v>997</v>
      </c>
      <c r="C37" s="1881"/>
      <c r="D37" s="1881"/>
      <c r="E37" s="1881"/>
      <c r="F37" s="1899"/>
    </row>
    <row r="38" spans="1:6" x14ac:dyDescent="0.25">
      <c r="B38" s="1864"/>
      <c r="C38" s="1881"/>
      <c r="D38" s="1881"/>
      <c r="E38" s="1881"/>
      <c r="F38" s="1882"/>
    </row>
    <row r="39" spans="1:6" x14ac:dyDescent="0.25">
      <c r="A39" s="1864" t="s">
        <v>245</v>
      </c>
    </row>
    <row r="40" spans="1:6" x14ac:dyDescent="0.25">
      <c r="A40" s="1864" t="s">
        <v>998</v>
      </c>
      <c r="C40" s="1881"/>
      <c r="D40" s="1483"/>
      <c r="E40" s="1444"/>
    </row>
  </sheetData>
  <mergeCells count="2">
    <mergeCell ref="G17:G18"/>
    <mergeCell ref="H17:H18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4">
    <tabColor theme="9"/>
  </sheetPr>
  <dimension ref="A1:H596"/>
  <sheetViews>
    <sheetView zoomScaleNormal="100" zoomScalePageLayoutView="115" workbookViewId="0">
      <selection activeCell="A3" sqref="A3"/>
    </sheetView>
  </sheetViews>
  <sheetFormatPr baseColWidth="10" defaultColWidth="14.85546875" defaultRowHeight="21" x14ac:dyDescent="0.35"/>
  <cols>
    <col min="1" max="1" width="6.7109375" style="41" customWidth="1"/>
    <col min="2" max="2" width="24.42578125" style="41" customWidth="1"/>
    <col min="3" max="5" width="11.28515625" style="41" customWidth="1"/>
    <col min="6" max="6" width="10.85546875" style="42" customWidth="1"/>
    <col min="7" max="7" width="11.28515625" style="44" customWidth="1"/>
    <col min="8" max="9" width="14.85546875" style="41"/>
    <col min="10" max="10" width="23.42578125" style="41" customWidth="1"/>
    <col min="11" max="16384" width="14.85546875" style="41"/>
  </cols>
  <sheetData>
    <row r="1" spans="1:8" ht="15" customHeight="1" x14ac:dyDescent="0.35">
      <c r="A1" s="135" t="s">
        <v>92</v>
      </c>
      <c r="B1" s="47"/>
      <c r="C1" s="47"/>
      <c r="D1" s="47"/>
      <c r="E1" s="47"/>
      <c r="F1" s="84"/>
      <c r="G1" s="47"/>
      <c r="H1" s="47"/>
    </row>
    <row r="2" spans="1:8" ht="15" customHeight="1" x14ac:dyDescent="0.35">
      <c r="A2" s="131" t="s">
        <v>93</v>
      </c>
      <c r="B2" s="47"/>
      <c r="C2" s="47"/>
      <c r="D2" s="47"/>
      <c r="E2" s="47"/>
      <c r="F2" s="84"/>
      <c r="G2" s="47"/>
      <c r="H2" s="47"/>
    </row>
    <row r="3" spans="1:8" ht="15" customHeight="1" x14ac:dyDescent="0.35">
      <c r="A3" s="31"/>
      <c r="B3" s="47"/>
      <c r="C3" s="47"/>
      <c r="D3" s="47"/>
      <c r="E3" s="47"/>
      <c r="F3" s="84"/>
      <c r="G3" s="47"/>
      <c r="H3" s="47"/>
    </row>
    <row r="4" spans="1:8" ht="17.100000000000001" customHeight="1" x14ac:dyDescent="0.35">
      <c r="A4" s="2302" t="s">
        <v>94</v>
      </c>
      <c r="B4" s="2303"/>
      <c r="C4" s="2303"/>
      <c r="D4" s="2303"/>
      <c r="E4" s="2303"/>
      <c r="F4" s="2304"/>
      <c r="G4" s="85"/>
      <c r="H4" s="47"/>
    </row>
    <row r="5" spans="1:8" ht="30.75" customHeight="1" x14ac:dyDescent="0.35">
      <c r="A5" s="2305" t="s">
        <v>75</v>
      </c>
      <c r="B5" s="2307" t="s">
        <v>76</v>
      </c>
      <c r="C5" s="2290" t="s">
        <v>77</v>
      </c>
      <c r="D5" s="2290" t="s">
        <v>95</v>
      </c>
      <c r="E5" s="2293"/>
      <c r="F5" s="2292" t="s">
        <v>79</v>
      </c>
      <c r="G5" s="85"/>
      <c r="H5" s="47"/>
    </row>
    <row r="6" spans="1:8" ht="15" customHeight="1" x14ac:dyDescent="0.35">
      <c r="A6" s="2306"/>
      <c r="B6" s="2308"/>
      <c r="C6" s="2292"/>
      <c r="D6" s="1140" t="s">
        <v>18</v>
      </c>
      <c r="E6" s="1140" t="s">
        <v>21</v>
      </c>
      <c r="F6" s="2292"/>
      <c r="G6" s="85"/>
      <c r="H6" s="47"/>
    </row>
    <row r="7" spans="1:8" s="83" customFormat="1" ht="15" customHeight="1" x14ac:dyDescent="0.25">
      <c r="A7" s="650">
        <v>5100</v>
      </c>
      <c r="B7" s="651" t="s">
        <v>96</v>
      </c>
      <c r="C7" s="652">
        <v>35</v>
      </c>
      <c r="D7" s="653"/>
      <c r="E7" s="653"/>
      <c r="F7" s="653"/>
      <c r="G7" s="86"/>
      <c r="H7" s="86"/>
    </row>
    <row r="8" spans="1:8" s="83" customFormat="1" ht="15" customHeight="1" x14ac:dyDescent="0.25">
      <c r="A8" s="650">
        <v>5200</v>
      </c>
      <c r="B8" s="651" t="s">
        <v>97</v>
      </c>
      <c r="C8" s="654">
        <v>18</v>
      </c>
      <c r="D8" s="655"/>
      <c r="E8" s="655"/>
      <c r="F8" s="655"/>
      <c r="G8" s="86"/>
      <c r="H8" s="86"/>
    </row>
    <row r="9" spans="1:8" s="83" customFormat="1" ht="15" customHeight="1" x14ac:dyDescent="0.25">
      <c r="A9" s="650">
        <v>5300</v>
      </c>
      <c r="B9" s="651" t="s">
        <v>98</v>
      </c>
      <c r="C9" s="654">
        <v>4.5999999999999996</v>
      </c>
      <c r="D9" s="655"/>
      <c r="E9" s="655"/>
      <c r="F9" s="655"/>
      <c r="G9" s="86"/>
      <c r="H9" s="86"/>
    </row>
    <row r="10" spans="1:8" s="83" customFormat="1" ht="15" customHeight="1" x14ac:dyDescent="0.25">
      <c r="A10" s="650">
        <v>6000</v>
      </c>
      <c r="B10" s="651" t="s">
        <v>87</v>
      </c>
      <c r="C10" s="654">
        <v>28</v>
      </c>
      <c r="D10" s="655"/>
      <c r="E10" s="655"/>
      <c r="F10" s="655"/>
      <c r="G10" s="86"/>
      <c r="H10" s="86"/>
    </row>
    <row r="11" spans="1:8" s="83" customFormat="1" ht="15" customHeight="1" x14ac:dyDescent="0.25">
      <c r="A11" s="650">
        <v>6010</v>
      </c>
      <c r="B11" s="651" t="s">
        <v>88</v>
      </c>
      <c r="C11" s="654">
        <v>9.5</v>
      </c>
      <c r="D11" s="655"/>
      <c r="E11" s="655"/>
      <c r="F11" s="655"/>
      <c r="G11" s="86"/>
      <c r="H11" s="86"/>
    </row>
    <row r="12" spans="1:8" s="83" customFormat="1" ht="15" customHeight="1" x14ac:dyDescent="0.25">
      <c r="A12" s="650">
        <v>6020</v>
      </c>
      <c r="B12" s="651" t="s">
        <v>89</v>
      </c>
      <c r="C12" s="654">
        <v>5.9</v>
      </c>
      <c r="D12" s="655"/>
      <c r="E12" s="655"/>
      <c r="F12" s="655"/>
      <c r="G12" s="86"/>
      <c r="H12" s="86"/>
    </row>
    <row r="13" spans="1:8" s="83" customFormat="1" ht="15" customHeight="1" x14ac:dyDescent="0.25">
      <c r="A13" s="650">
        <v>6200</v>
      </c>
      <c r="B13" s="651" t="s">
        <v>99</v>
      </c>
      <c r="C13" s="654">
        <v>12.9</v>
      </c>
      <c r="D13" s="655"/>
      <c r="E13" s="655"/>
      <c r="F13" s="655"/>
      <c r="G13" s="86"/>
      <c r="H13" s="86"/>
    </row>
    <row r="14" spans="1:8" s="83" customFormat="1" ht="15" customHeight="1" x14ac:dyDescent="0.25">
      <c r="A14" s="650" t="s">
        <v>90</v>
      </c>
      <c r="B14" s="651" t="s">
        <v>91</v>
      </c>
      <c r="C14" s="654">
        <v>13.8</v>
      </c>
      <c r="D14" s="655"/>
      <c r="E14" s="655"/>
      <c r="F14" s="655"/>
      <c r="G14" s="86"/>
      <c r="H14" s="86"/>
    </row>
    <row r="15" spans="1:8" s="83" customFormat="1" ht="15" customHeight="1" x14ac:dyDescent="0.25">
      <c r="A15" s="650" t="s">
        <v>90</v>
      </c>
      <c r="B15" s="651" t="s">
        <v>100</v>
      </c>
      <c r="C15" s="654">
        <v>3.9</v>
      </c>
      <c r="D15" s="655"/>
      <c r="E15" s="655"/>
      <c r="F15" s="655"/>
      <c r="G15" s="86"/>
      <c r="H15" s="86"/>
    </row>
    <row r="16" spans="1:8" s="83" customFormat="1" ht="30" x14ac:dyDescent="0.25">
      <c r="A16" s="650">
        <v>7010</v>
      </c>
      <c r="B16" s="656" t="s">
        <v>101</v>
      </c>
      <c r="C16" s="657">
        <v>8.1999999999999993</v>
      </c>
      <c r="D16" s="658"/>
      <c r="E16" s="658"/>
      <c r="F16" s="658"/>
      <c r="G16" s="86"/>
      <c r="H16" s="86"/>
    </row>
    <row r="17" spans="1:8" s="83" customFormat="1" ht="15" customHeight="1" x14ac:dyDescent="0.25">
      <c r="A17" s="650">
        <v>7270</v>
      </c>
      <c r="B17" s="651" t="s">
        <v>81</v>
      </c>
      <c r="C17" s="654">
        <v>3</v>
      </c>
      <c r="D17" s="655"/>
      <c r="E17" s="655"/>
      <c r="F17" s="655"/>
      <c r="G17" s="86"/>
      <c r="H17" s="86"/>
    </row>
    <row r="18" spans="1:8" s="83" customFormat="1" ht="15" customHeight="1" x14ac:dyDescent="0.25">
      <c r="A18" s="650">
        <v>7400</v>
      </c>
      <c r="B18" s="651" t="s">
        <v>82</v>
      </c>
      <c r="C18" s="657"/>
      <c r="D18" s="658"/>
      <c r="E18" s="658"/>
      <c r="F18" s="658"/>
      <c r="G18" s="86"/>
      <c r="H18" s="86"/>
    </row>
    <row r="19" spans="1:8" s="83" customFormat="1" ht="15" customHeight="1" x14ac:dyDescent="0.25">
      <c r="A19" s="650">
        <v>7700</v>
      </c>
      <c r="B19" s="651" t="s">
        <v>83</v>
      </c>
      <c r="C19" s="654">
        <v>2.4</v>
      </c>
      <c r="D19" s="655"/>
      <c r="E19" s="655"/>
      <c r="F19" s="655"/>
      <c r="G19" s="91"/>
      <c r="H19" s="86"/>
    </row>
    <row r="20" spans="1:8" s="83" customFormat="1" ht="15" customHeight="1" x14ac:dyDescent="0.25">
      <c r="A20" s="650">
        <v>7750</v>
      </c>
      <c r="B20" s="651" t="s">
        <v>102</v>
      </c>
      <c r="C20" s="654">
        <v>1.6</v>
      </c>
      <c r="D20" s="655"/>
      <c r="E20" s="655"/>
      <c r="F20" s="655"/>
      <c r="G20" s="86"/>
      <c r="H20" s="86"/>
    </row>
    <row r="21" spans="1:8" s="83" customFormat="1" ht="15" customHeight="1" x14ac:dyDescent="0.25">
      <c r="A21" s="650" t="s">
        <v>103</v>
      </c>
      <c r="B21" s="651" t="s">
        <v>104</v>
      </c>
      <c r="C21" s="654">
        <v>7.8</v>
      </c>
      <c r="D21" s="655"/>
      <c r="E21" s="655"/>
      <c r="F21" s="655"/>
      <c r="G21" s="86"/>
      <c r="H21" s="86"/>
    </row>
    <row r="22" spans="1:8" s="83" customFormat="1" ht="15" customHeight="1" x14ac:dyDescent="0.25">
      <c r="A22" s="650" t="s">
        <v>105</v>
      </c>
      <c r="B22" s="651" t="s">
        <v>106</v>
      </c>
      <c r="C22" s="654">
        <v>27.4</v>
      </c>
      <c r="D22" s="655"/>
      <c r="E22" s="655"/>
      <c r="F22" s="655"/>
      <c r="G22" s="86"/>
      <c r="H22" s="86"/>
    </row>
    <row r="23" spans="1:8" s="83" customFormat="1" ht="30" x14ac:dyDescent="0.25">
      <c r="A23" s="650">
        <v>8310</v>
      </c>
      <c r="B23" s="656" t="s">
        <v>107</v>
      </c>
      <c r="C23" s="654">
        <v>1.2</v>
      </c>
      <c r="D23" s="655"/>
      <c r="E23" s="655"/>
      <c r="F23" s="655"/>
      <c r="G23" s="86"/>
      <c r="H23" s="86"/>
    </row>
    <row r="24" spans="1:8" s="83" customFormat="1" ht="15" customHeight="1" x14ac:dyDescent="0.25">
      <c r="A24" s="659"/>
      <c r="B24" s="660"/>
      <c r="C24" s="654"/>
      <c r="D24" s="655"/>
      <c r="E24" s="655"/>
      <c r="F24" s="655"/>
      <c r="G24" s="86"/>
      <c r="H24" s="86"/>
    </row>
    <row r="25" spans="1:8" s="83" customFormat="1" ht="15" customHeight="1" x14ac:dyDescent="0.25">
      <c r="A25" s="659"/>
      <c r="B25" s="660"/>
      <c r="C25" s="654"/>
      <c r="D25" s="655"/>
      <c r="E25" s="655"/>
      <c r="F25" s="655"/>
      <c r="G25" s="86"/>
      <c r="H25" s="86"/>
    </row>
    <row r="26" spans="1:8" s="83" customFormat="1" ht="15" customHeight="1" x14ac:dyDescent="0.25">
      <c r="A26" s="659"/>
      <c r="B26" s="660"/>
      <c r="C26" s="657"/>
      <c r="D26" s="658"/>
      <c r="E26" s="658"/>
      <c r="F26" s="658"/>
      <c r="G26" s="86"/>
      <c r="H26" s="86"/>
    </row>
    <row r="27" spans="1:8" s="83" customFormat="1" ht="15" customHeight="1" x14ac:dyDescent="0.25">
      <c r="A27" s="661"/>
      <c r="B27" s="662"/>
      <c r="C27" s="654"/>
      <c r="D27" s="655"/>
      <c r="E27" s="655"/>
      <c r="F27" s="655"/>
      <c r="G27" s="347"/>
      <c r="H27" s="86"/>
    </row>
    <row r="28" spans="1:8" s="83" customFormat="1" ht="15" customHeight="1" x14ac:dyDescent="0.25">
      <c r="A28" s="661"/>
      <c r="B28" s="662"/>
      <c r="C28" s="654"/>
      <c r="D28" s="655"/>
      <c r="E28" s="655"/>
      <c r="F28" s="655"/>
      <c r="G28" s="347"/>
      <c r="H28" s="86"/>
    </row>
    <row r="29" spans="1:8" s="83" customFormat="1" ht="15" customHeight="1" thickBot="1" x14ac:dyDescent="0.3">
      <c r="A29" s="661"/>
      <c r="B29" s="662"/>
      <c r="C29" s="663"/>
      <c r="D29" s="664"/>
      <c r="E29" s="664"/>
      <c r="F29" s="664"/>
      <c r="G29" s="347"/>
      <c r="H29" s="86"/>
    </row>
    <row r="30" spans="1:8" s="83" customFormat="1" ht="15" customHeight="1" thickBot="1" x14ac:dyDescent="0.3">
      <c r="A30" s="665"/>
      <c r="B30" s="666" t="s">
        <v>108</v>
      </c>
      <c r="C30" s="551"/>
      <c r="D30" s="551"/>
      <c r="E30" s="551"/>
      <c r="F30" s="551"/>
      <c r="G30" s="268"/>
      <c r="H30" s="347"/>
    </row>
    <row r="31" spans="1:8" s="83" customFormat="1" ht="15" customHeight="1" thickTop="1" x14ac:dyDescent="0.25">
      <c r="A31" s="320"/>
      <c r="B31" s="320"/>
      <c r="C31" s="348"/>
      <c r="D31" s="348"/>
      <c r="E31" s="348"/>
      <c r="F31" s="348"/>
      <c r="G31" s="268"/>
      <c r="H31" s="347"/>
    </row>
    <row r="32" spans="1:8" ht="15" customHeight="1" x14ac:dyDescent="0.35">
      <c r="A32" s="356" t="s">
        <v>109</v>
      </c>
      <c r="B32" s="86"/>
      <c r="C32" s="86"/>
      <c r="D32" s="268"/>
      <c r="E32" s="86"/>
      <c r="F32" s="349"/>
      <c r="G32" s="86"/>
      <c r="H32" s="47"/>
    </row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  <row r="495" ht="15" customHeight="1" x14ac:dyDescent="0.35"/>
    <row r="496" ht="15" customHeight="1" x14ac:dyDescent="0.35"/>
    <row r="497" ht="15" customHeight="1" x14ac:dyDescent="0.35"/>
    <row r="498" ht="15" customHeight="1" x14ac:dyDescent="0.35"/>
    <row r="499" ht="15" customHeight="1" x14ac:dyDescent="0.35"/>
    <row r="500" ht="15" customHeight="1" x14ac:dyDescent="0.35"/>
    <row r="501" ht="15" customHeight="1" x14ac:dyDescent="0.35"/>
    <row r="502" ht="15" customHeight="1" x14ac:dyDescent="0.35"/>
    <row r="503" ht="15" customHeight="1" x14ac:dyDescent="0.35"/>
    <row r="504" ht="15" customHeight="1" x14ac:dyDescent="0.35"/>
    <row r="505" ht="15" customHeight="1" x14ac:dyDescent="0.35"/>
    <row r="506" ht="15" customHeight="1" x14ac:dyDescent="0.35"/>
    <row r="507" ht="15" customHeight="1" x14ac:dyDescent="0.35"/>
    <row r="508" ht="15" customHeight="1" x14ac:dyDescent="0.35"/>
    <row r="509" ht="15" customHeight="1" x14ac:dyDescent="0.35"/>
    <row r="510" ht="15" customHeight="1" x14ac:dyDescent="0.35"/>
    <row r="511" ht="15" customHeight="1" x14ac:dyDescent="0.35"/>
    <row r="512" ht="15" customHeight="1" x14ac:dyDescent="0.35"/>
    <row r="513" ht="15" customHeight="1" x14ac:dyDescent="0.35"/>
    <row r="514" ht="15" customHeight="1" x14ac:dyDescent="0.35"/>
    <row r="515" ht="15" customHeight="1" x14ac:dyDescent="0.35"/>
    <row r="516" ht="15" customHeight="1" x14ac:dyDescent="0.35"/>
    <row r="517" ht="15" customHeight="1" x14ac:dyDescent="0.35"/>
    <row r="518" ht="15" customHeight="1" x14ac:dyDescent="0.35"/>
    <row r="519" ht="15" customHeight="1" x14ac:dyDescent="0.35"/>
    <row r="520" ht="15" customHeight="1" x14ac:dyDescent="0.35"/>
    <row r="521" ht="15" customHeight="1" x14ac:dyDescent="0.35"/>
    <row r="522" ht="15" customHeight="1" x14ac:dyDescent="0.35"/>
    <row r="523" ht="15" customHeight="1" x14ac:dyDescent="0.35"/>
    <row r="524" ht="15" customHeight="1" x14ac:dyDescent="0.35"/>
    <row r="525" ht="15" customHeight="1" x14ac:dyDescent="0.35"/>
    <row r="526" ht="15" customHeight="1" x14ac:dyDescent="0.35"/>
    <row r="527" ht="15" customHeight="1" x14ac:dyDescent="0.35"/>
    <row r="528" ht="15" customHeight="1" x14ac:dyDescent="0.35"/>
    <row r="529" ht="15" customHeight="1" x14ac:dyDescent="0.35"/>
    <row r="530" ht="15" customHeight="1" x14ac:dyDescent="0.35"/>
    <row r="531" ht="15" customHeight="1" x14ac:dyDescent="0.35"/>
    <row r="532" ht="15" customHeight="1" x14ac:dyDescent="0.35"/>
    <row r="533" ht="15" customHeight="1" x14ac:dyDescent="0.35"/>
    <row r="534" ht="15" customHeight="1" x14ac:dyDescent="0.35"/>
    <row r="535" ht="15" customHeight="1" x14ac:dyDescent="0.35"/>
    <row r="536" ht="15" customHeight="1" x14ac:dyDescent="0.35"/>
    <row r="537" ht="15" customHeight="1" x14ac:dyDescent="0.35"/>
    <row r="538" ht="15" customHeight="1" x14ac:dyDescent="0.35"/>
    <row r="539" ht="15" customHeight="1" x14ac:dyDescent="0.35"/>
    <row r="540" ht="15" customHeight="1" x14ac:dyDescent="0.35"/>
    <row r="541" ht="15" customHeight="1" x14ac:dyDescent="0.35"/>
    <row r="542" ht="15" customHeight="1" x14ac:dyDescent="0.35"/>
    <row r="543" ht="15" customHeight="1" x14ac:dyDescent="0.35"/>
    <row r="544" ht="15" customHeight="1" x14ac:dyDescent="0.35"/>
    <row r="545" ht="15" customHeight="1" x14ac:dyDescent="0.35"/>
    <row r="546" ht="15" customHeight="1" x14ac:dyDescent="0.35"/>
    <row r="547" ht="15" customHeight="1" x14ac:dyDescent="0.35"/>
    <row r="548" ht="15" customHeight="1" x14ac:dyDescent="0.35"/>
    <row r="549" ht="15" customHeight="1" x14ac:dyDescent="0.35"/>
    <row r="550" ht="15" customHeight="1" x14ac:dyDescent="0.35"/>
    <row r="551" ht="15" customHeight="1" x14ac:dyDescent="0.35"/>
    <row r="552" ht="15" customHeight="1" x14ac:dyDescent="0.35"/>
    <row r="553" ht="15" customHeight="1" x14ac:dyDescent="0.35"/>
    <row r="554" ht="15" customHeight="1" x14ac:dyDescent="0.35"/>
    <row r="555" ht="15" customHeight="1" x14ac:dyDescent="0.35"/>
    <row r="556" ht="15" customHeight="1" x14ac:dyDescent="0.35"/>
    <row r="557" ht="15" customHeight="1" x14ac:dyDescent="0.35"/>
    <row r="558" ht="15" customHeight="1" x14ac:dyDescent="0.35"/>
    <row r="559" ht="15" customHeight="1" x14ac:dyDescent="0.35"/>
    <row r="560" ht="15" customHeight="1" x14ac:dyDescent="0.35"/>
    <row r="561" ht="15" customHeight="1" x14ac:dyDescent="0.35"/>
    <row r="562" ht="15" customHeight="1" x14ac:dyDescent="0.35"/>
    <row r="563" ht="15" customHeight="1" x14ac:dyDescent="0.35"/>
    <row r="564" ht="15" customHeight="1" x14ac:dyDescent="0.35"/>
    <row r="565" ht="15" customHeight="1" x14ac:dyDescent="0.35"/>
    <row r="566" ht="15" customHeight="1" x14ac:dyDescent="0.35"/>
    <row r="567" ht="15" customHeight="1" x14ac:dyDescent="0.35"/>
    <row r="568" ht="15" customHeight="1" x14ac:dyDescent="0.35"/>
    <row r="569" ht="15" customHeight="1" x14ac:dyDescent="0.35"/>
    <row r="570" ht="15" customHeight="1" x14ac:dyDescent="0.35"/>
    <row r="571" ht="15" customHeight="1" x14ac:dyDescent="0.35"/>
    <row r="572" ht="15" customHeight="1" x14ac:dyDescent="0.35"/>
    <row r="573" ht="15" customHeight="1" x14ac:dyDescent="0.35"/>
    <row r="574" ht="15" customHeight="1" x14ac:dyDescent="0.35"/>
    <row r="575" ht="15" customHeight="1" x14ac:dyDescent="0.35"/>
    <row r="576" ht="15" customHeight="1" x14ac:dyDescent="0.35"/>
    <row r="577" ht="15" customHeight="1" x14ac:dyDescent="0.35"/>
    <row r="578" ht="15" customHeight="1" x14ac:dyDescent="0.35"/>
    <row r="579" ht="15" customHeight="1" x14ac:dyDescent="0.35"/>
    <row r="580" ht="15" customHeight="1" x14ac:dyDescent="0.35"/>
    <row r="581" ht="15" customHeight="1" x14ac:dyDescent="0.35"/>
    <row r="582" ht="15" customHeight="1" x14ac:dyDescent="0.35"/>
    <row r="583" ht="15" customHeight="1" x14ac:dyDescent="0.35"/>
    <row r="584" ht="15" customHeight="1" x14ac:dyDescent="0.35"/>
    <row r="585" ht="15" customHeight="1" x14ac:dyDescent="0.35"/>
    <row r="586" ht="15" customHeight="1" x14ac:dyDescent="0.35"/>
    <row r="587" ht="15" customHeight="1" x14ac:dyDescent="0.35"/>
    <row r="588" ht="15" customHeight="1" x14ac:dyDescent="0.35"/>
    <row r="589" ht="15" customHeight="1" x14ac:dyDescent="0.35"/>
    <row r="590" ht="15" customHeight="1" x14ac:dyDescent="0.35"/>
    <row r="591" ht="15" customHeight="1" x14ac:dyDescent="0.35"/>
    <row r="592" ht="15" customHeight="1" x14ac:dyDescent="0.35"/>
    <row r="593" ht="15" customHeight="1" x14ac:dyDescent="0.35"/>
    <row r="594" ht="15" customHeight="1" x14ac:dyDescent="0.35"/>
    <row r="595" ht="15" customHeight="1" x14ac:dyDescent="0.35"/>
    <row r="596" ht="15" customHeight="1" x14ac:dyDescent="0.35"/>
  </sheetData>
  <mergeCells count="6">
    <mergeCell ref="A4:F4"/>
    <mergeCell ref="A5:A6"/>
    <mergeCell ref="C5:C6"/>
    <mergeCell ref="D5:E5"/>
    <mergeCell ref="F5:F6"/>
    <mergeCell ref="B5:B6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rgb="FFED207B"/>
  </sheetPr>
  <dimension ref="A1:Q81"/>
  <sheetViews>
    <sheetView zoomScaleNormal="100" zoomScalePageLayoutView="130" workbookViewId="0">
      <selection activeCell="A4" sqref="A4"/>
    </sheetView>
  </sheetViews>
  <sheetFormatPr baseColWidth="10" defaultRowHeight="15" x14ac:dyDescent="0.25"/>
  <cols>
    <col min="1" max="1" width="10.85546875" style="202" customWidth="1"/>
    <col min="2" max="2" width="5.7109375" customWidth="1"/>
    <col min="3" max="3" width="5.85546875" customWidth="1"/>
    <col min="4" max="4" width="15.42578125" customWidth="1"/>
    <col min="5" max="5" width="4.5703125" bestFit="1" customWidth="1"/>
    <col min="6" max="6" width="13.85546875" customWidth="1"/>
    <col min="7" max="8" width="13.42578125" customWidth="1"/>
    <col min="9" max="9" width="8.28515625" customWidth="1"/>
    <col min="10" max="10" width="10.140625" customWidth="1"/>
  </cols>
  <sheetData>
    <row r="1" spans="1:17" x14ac:dyDescent="0.25">
      <c r="A1" s="263" t="s">
        <v>999</v>
      </c>
    </row>
    <row r="2" spans="1:17" x14ac:dyDescent="0.25">
      <c r="A2" s="234" t="s">
        <v>1000</v>
      </c>
    </row>
    <row r="3" spans="1:17" x14ac:dyDescent="0.25">
      <c r="A3" s="1096" t="s">
        <v>808</v>
      </c>
    </row>
    <row r="5" spans="1:17" ht="15" customHeight="1" x14ac:dyDescent="0.25">
      <c r="A5" s="203" t="s">
        <v>3</v>
      </c>
      <c r="G5" s="1138" t="s">
        <v>667</v>
      </c>
      <c r="H5" s="1138" t="s">
        <v>668</v>
      </c>
    </row>
    <row r="6" spans="1:17" s="1428" customFormat="1" ht="15" customHeight="1" x14ac:dyDescent="0.25">
      <c r="A6" s="1464">
        <v>44522</v>
      </c>
      <c r="B6" s="139" t="s">
        <v>1001</v>
      </c>
      <c r="C6" s="1476"/>
      <c r="D6" s="1491"/>
      <c r="E6" s="1491"/>
      <c r="F6" s="1491"/>
      <c r="G6" s="1492"/>
      <c r="H6" s="1498"/>
      <c r="I6" s="130"/>
      <c r="K6" s="1431"/>
      <c r="L6" s="1431"/>
      <c r="M6" s="1432"/>
      <c r="O6" s="127"/>
      <c r="P6" s="1433"/>
      <c r="Q6" s="128"/>
    </row>
    <row r="7" spans="1:17" s="1428" customFormat="1" ht="15" customHeight="1" x14ac:dyDescent="0.25">
      <c r="A7" s="1746"/>
      <c r="B7" s="1434"/>
      <c r="C7" s="1476"/>
      <c r="D7" s="1491"/>
      <c r="E7" s="1491"/>
      <c r="F7" s="1491"/>
      <c r="G7" s="1492"/>
      <c r="H7" s="1498"/>
      <c r="I7" s="1465"/>
      <c r="J7" s="1465"/>
      <c r="K7" s="1431"/>
      <c r="L7" s="1431"/>
      <c r="M7" s="1432"/>
      <c r="O7" s="127"/>
      <c r="P7" s="1433"/>
      <c r="Q7" s="128"/>
    </row>
    <row r="8" spans="1:17" s="1428" customFormat="1" ht="15" customHeight="1" x14ac:dyDescent="0.25">
      <c r="A8" s="1746"/>
      <c r="B8" s="1434"/>
      <c r="C8" s="1476"/>
      <c r="D8" s="1491"/>
      <c r="E8" s="1491"/>
      <c r="F8" s="1491"/>
      <c r="G8" s="1492"/>
      <c r="H8" s="1492"/>
      <c r="I8" s="1465"/>
      <c r="J8" s="1465"/>
      <c r="K8" s="1431"/>
      <c r="L8" s="1431"/>
      <c r="M8" s="1432"/>
      <c r="O8" s="127"/>
      <c r="P8" s="1433"/>
      <c r="Q8" s="128"/>
    </row>
    <row r="9" spans="1:17" s="1428" customFormat="1" ht="15" customHeight="1" x14ac:dyDescent="0.25">
      <c r="A9" s="1746"/>
      <c r="B9" s="1434"/>
      <c r="C9" s="133"/>
      <c r="D9" s="1435"/>
      <c r="E9" s="1435"/>
      <c r="F9" s="1435"/>
      <c r="I9" s="1465"/>
      <c r="J9" s="125"/>
      <c r="K9" s="1431"/>
      <c r="L9" s="1431"/>
      <c r="M9" s="1432"/>
      <c r="O9" s="127"/>
      <c r="P9" s="1433"/>
      <c r="Q9" s="128"/>
    </row>
    <row r="10" spans="1:17" s="1428" customFormat="1" ht="15" customHeight="1" x14ac:dyDescent="0.25">
      <c r="A10" s="1464">
        <v>44524</v>
      </c>
      <c r="B10" s="139" t="s">
        <v>1002</v>
      </c>
      <c r="C10" s="1476"/>
      <c r="D10" s="1491"/>
      <c r="E10" s="1491"/>
      <c r="F10" s="1491"/>
      <c r="G10" s="1492"/>
      <c r="H10" s="1492"/>
      <c r="I10" s="130"/>
      <c r="K10" s="1431"/>
      <c r="L10" s="1431"/>
      <c r="M10" s="1432"/>
      <c r="O10" s="127"/>
      <c r="P10" s="1433"/>
      <c r="Q10" s="128"/>
    </row>
    <row r="11" spans="1:17" s="1428" customFormat="1" ht="15" customHeight="1" x14ac:dyDescent="0.25">
      <c r="A11" s="1746"/>
      <c r="B11" s="1434"/>
      <c r="C11" s="1476"/>
      <c r="D11" s="1491"/>
      <c r="E11" s="1491"/>
      <c r="F11" s="1491"/>
      <c r="G11" s="1492"/>
      <c r="H11" s="1492"/>
      <c r="I11" s="1465"/>
      <c r="J11" s="1465"/>
      <c r="K11" s="1431"/>
      <c r="L11" s="315"/>
      <c r="M11" s="1432"/>
      <c r="O11" s="127"/>
      <c r="P11" s="1433"/>
      <c r="Q11" s="128"/>
    </row>
    <row r="12" spans="1:17" s="1428" customFormat="1" ht="15" customHeight="1" x14ac:dyDescent="0.25">
      <c r="A12" s="1746"/>
      <c r="B12" s="1434"/>
      <c r="C12" s="1476"/>
      <c r="D12" s="1491"/>
      <c r="E12" s="1491"/>
      <c r="F12" s="1491"/>
      <c r="G12" s="1492"/>
      <c r="H12" s="1492"/>
      <c r="I12" s="1465"/>
      <c r="J12" s="1465"/>
      <c r="K12" s="1431"/>
      <c r="L12" s="1431"/>
      <c r="M12" s="1432"/>
      <c r="O12" s="127"/>
      <c r="P12" s="1433"/>
      <c r="Q12" s="128"/>
    </row>
    <row r="13" spans="1:17" ht="15" customHeight="1" x14ac:dyDescent="0.25">
      <c r="A13" s="234"/>
      <c r="B13" s="1438"/>
      <c r="D13" s="155"/>
      <c r="E13" s="155"/>
      <c r="F13" s="155"/>
      <c r="G13" s="1428"/>
      <c r="H13" s="1428"/>
    </row>
    <row r="14" spans="1:17" ht="15" customHeight="1" x14ac:dyDescent="0.25">
      <c r="A14" s="234" t="s">
        <v>1195</v>
      </c>
      <c r="B14" s="1438" t="s">
        <v>1003</v>
      </c>
      <c r="C14" s="620"/>
      <c r="D14" s="1491"/>
      <c r="E14" s="1491"/>
      <c r="F14" s="1491"/>
      <c r="G14" s="1492"/>
      <c r="H14" s="1492"/>
      <c r="I14" s="130"/>
    </row>
    <row r="15" spans="1:17" ht="15" customHeight="1" x14ac:dyDescent="0.25">
      <c r="A15" s="234"/>
      <c r="B15" s="1138"/>
      <c r="C15" s="1476"/>
      <c r="D15" s="1491"/>
      <c r="E15" s="1491"/>
      <c r="F15" s="1491"/>
      <c r="G15" s="1492"/>
      <c r="H15" s="1492"/>
      <c r="I15" s="1428"/>
    </row>
    <row r="16" spans="1:17" ht="15" customHeight="1" x14ac:dyDescent="0.25">
      <c r="A16" s="234"/>
      <c r="B16" s="1138"/>
      <c r="D16" s="155"/>
      <c r="E16" s="155"/>
      <c r="F16" s="155"/>
      <c r="G16" s="1428"/>
      <c r="H16" s="1428"/>
      <c r="I16" s="1428"/>
    </row>
    <row r="17" spans="1:9" ht="15" customHeight="1" x14ac:dyDescent="0.25">
      <c r="C17" s="620"/>
      <c r="D17" s="1083"/>
      <c r="E17" s="1083"/>
      <c r="F17" s="1083"/>
      <c r="G17" s="1492"/>
      <c r="H17" s="1492"/>
      <c r="I17" s="130"/>
    </row>
    <row r="18" spans="1:9" ht="15" customHeight="1" x14ac:dyDescent="0.25">
      <c r="C18" s="545"/>
      <c r="D18" s="1083"/>
      <c r="E18" s="1083"/>
      <c r="F18" s="1083"/>
      <c r="G18" s="1492"/>
      <c r="H18" s="1492"/>
    </row>
    <row r="19" spans="1:9" ht="15" customHeight="1" x14ac:dyDescent="0.25">
      <c r="C19" s="103"/>
      <c r="H19" s="1428"/>
    </row>
    <row r="20" spans="1:9" ht="15" customHeight="1" x14ac:dyDescent="0.25">
      <c r="A20" s="263" t="s">
        <v>40</v>
      </c>
    </row>
    <row r="21" spans="1:9" ht="15" customHeight="1" x14ac:dyDescent="0.25">
      <c r="A21" s="234" t="s">
        <v>1004</v>
      </c>
      <c r="D21" t="s">
        <v>1005</v>
      </c>
      <c r="F21" s="1505"/>
    </row>
    <row r="22" spans="1:9" ht="15" customHeight="1" x14ac:dyDescent="0.25">
      <c r="A22" s="234"/>
      <c r="C22" s="103" t="s">
        <v>21</v>
      </c>
      <c r="D22" s="1059"/>
      <c r="E22" s="866"/>
      <c r="F22" s="1482"/>
    </row>
    <row r="23" spans="1:9" ht="15" customHeight="1" x14ac:dyDescent="0.25">
      <c r="D23" s="16" t="s">
        <v>1006</v>
      </c>
      <c r="E23" s="16"/>
      <c r="F23" s="1483"/>
    </row>
    <row r="24" spans="1:9" ht="15" customHeight="1" x14ac:dyDescent="0.25"/>
    <row r="25" spans="1:9" ht="15" customHeight="1" x14ac:dyDescent="0.25">
      <c r="A25" s="203" t="s">
        <v>245</v>
      </c>
      <c r="F25" s="117" t="s">
        <v>1008</v>
      </c>
    </row>
    <row r="26" spans="1:9" ht="15" customHeight="1" x14ac:dyDescent="0.25">
      <c r="A26" t="s">
        <v>1007</v>
      </c>
      <c r="F26" s="117" t="s">
        <v>731</v>
      </c>
    </row>
    <row r="27" spans="1:9" ht="15" customHeight="1" x14ac:dyDescent="0.25">
      <c r="C27" s="31" t="s">
        <v>732</v>
      </c>
      <c r="F27" s="1477"/>
    </row>
    <row r="28" spans="1:9" ht="15" customHeight="1" x14ac:dyDescent="0.25">
      <c r="A28" s="1438" t="s">
        <v>733</v>
      </c>
      <c r="C28" s="894" t="s">
        <v>734</v>
      </c>
      <c r="D28" s="345"/>
      <c r="E28" s="1093"/>
      <c r="F28" s="1478"/>
      <c r="G28" s="1452"/>
    </row>
    <row r="29" spans="1:9" ht="15" customHeight="1" x14ac:dyDescent="0.25">
      <c r="A29" s="1438"/>
      <c r="C29" s="31" t="s">
        <v>735</v>
      </c>
      <c r="D29" s="16"/>
      <c r="F29" s="1477"/>
    </row>
    <row r="30" spans="1:9" ht="15" customHeight="1" x14ac:dyDescent="0.25">
      <c r="A30" s="1438" t="s">
        <v>736</v>
      </c>
      <c r="C30" s="894" t="s">
        <v>737</v>
      </c>
      <c r="D30" s="345"/>
      <c r="E30" s="1093"/>
      <c r="F30" s="1478"/>
    </row>
    <row r="31" spans="1:9" ht="15" customHeight="1" x14ac:dyDescent="0.25">
      <c r="A31" s="1438"/>
      <c r="C31" s="31" t="s">
        <v>738</v>
      </c>
      <c r="D31" s="16"/>
      <c r="F31" s="1477"/>
      <c r="I31" s="10"/>
    </row>
    <row r="32" spans="1:9" ht="15" customHeight="1" x14ac:dyDescent="0.25">
      <c r="A32" s="1438" t="s">
        <v>739</v>
      </c>
      <c r="C32" s="894" t="s">
        <v>740</v>
      </c>
      <c r="D32" s="345"/>
      <c r="E32" s="1093"/>
      <c r="F32" s="1478"/>
      <c r="H32" s="1748" t="s">
        <v>752</v>
      </c>
    </row>
    <row r="33" spans="1:11" ht="15" customHeight="1" x14ac:dyDescent="0.25">
      <c r="A33" s="1438"/>
      <c r="C33" s="31" t="s">
        <v>741</v>
      </c>
      <c r="D33" s="40"/>
      <c r="F33" s="1479"/>
      <c r="H33" s="1748" t="s">
        <v>754</v>
      </c>
      <c r="K33" s="1456"/>
    </row>
    <row r="34" spans="1:11" ht="15" customHeight="1" x14ac:dyDescent="0.25">
      <c r="A34" s="1438" t="s">
        <v>742</v>
      </c>
      <c r="C34" s="894" t="s">
        <v>743</v>
      </c>
      <c r="D34" s="345"/>
      <c r="E34" s="1094"/>
      <c r="F34" s="1481"/>
      <c r="H34" s="1751"/>
      <c r="I34" s="1753"/>
      <c r="J34" s="1453" t="s">
        <v>1189</v>
      </c>
      <c r="K34" s="1454"/>
    </row>
    <row r="35" spans="1:11" ht="15" customHeight="1" x14ac:dyDescent="0.25">
      <c r="A35" s="1438"/>
      <c r="C35" s="31" t="s">
        <v>744</v>
      </c>
      <c r="D35" s="40"/>
      <c r="E35" s="40"/>
      <c r="G35" s="203"/>
      <c r="H35" s="1752"/>
      <c r="I35" s="1754"/>
      <c r="J35" s="1452" t="s">
        <v>1190</v>
      </c>
      <c r="K35" s="1454"/>
    </row>
    <row r="36" spans="1:11" ht="15" customHeight="1" x14ac:dyDescent="0.25">
      <c r="A36" s="1438" t="s">
        <v>745</v>
      </c>
      <c r="C36" s="894" t="s">
        <v>746</v>
      </c>
      <c r="D36" s="345"/>
      <c r="E36" s="345"/>
      <c r="F36" s="980"/>
      <c r="G36" s="893"/>
      <c r="H36" s="1478"/>
    </row>
    <row r="37" spans="1:11" ht="15" customHeight="1" x14ac:dyDescent="0.25">
      <c r="A37" s="1438"/>
      <c r="C37" s="31" t="s">
        <v>747</v>
      </c>
      <c r="D37" s="40"/>
      <c r="E37" s="40"/>
      <c r="G37" s="1439"/>
      <c r="H37" s="1477"/>
    </row>
    <row r="38" spans="1:11" ht="15" customHeight="1" x14ac:dyDescent="0.25">
      <c r="A38" s="1438" t="s">
        <v>748</v>
      </c>
      <c r="C38" s="894" t="s">
        <v>770</v>
      </c>
      <c r="D38" s="345"/>
      <c r="E38" s="345"/>
      <c r="F38" s="980"/>
      <c r="G38" s="1749"/>
      <c r="H38" s="1478"/>
      <c r="I38" s="1452"/>
    </row>
    <row r="39" spans="1:11" ht="15" customHeight="1" x14ac:dyDescent="0.25">
      <c r="B39" s="103"/>
      <c r="C39" s="31" t="s">
        <v>782</v>
      </c>
      <c r="D39" s="40"/>
      <c r="E39" s="40"/>
      <c r="G39" s="1439"/>
      <c r="H39" s="1484"/>
    </row>
    <row r="40" spans="1:11" ht="15" customHeight="1" x14ac:dyDescent="0.25"/>
    <row r="41" spans="1:11" ht="15" customHeight="1" x14ac:dyDescent="0.25">
      <c r="A41" s="203" t="s">
        <v>348</v>
      </c>
      <c r="G41" s="1138" t="s">
        <v>667</v>
      </c>
      <c r="H41" s="1138" t="s">
        <v>668</v>
      </c>
    </row>
    <row r="42" spans="1:11" ht="15" customHeight="1" x14ac:dyDescent="0.25">
      <c r="A42" s="513" t="s">
        <v>1009</v>
      </c>
      <c r="C42" s="620"/>
      <c r="D42" s="1491"/>
      <c r="E42" s="1491"/>
      <c r="F42" s="1491"/>
      <c r="G42" s="1492"/>
      <c r="H42" s="1492"/>
      <c r="I42" s="315"/>
    </row>
    <row r="43" spans="1:11" ht="15" customHeight="1" x14ac:dyDescent="0.25">
      <c r="A43" s="514"/>
      <c r="C43" s="1476"/>
      <c r="D43" s="1491"/>
      <c r="E43" s="1491"/>
      <c r="F43" s="1491"/>
      <c r="G43" s="1493"/>
      <c r="H43" s="1492"/>
      <c r="I43" s="1428"/>
    </row>
    <row r="44" spans="1:11" ht="15" customHeight="1" x14ac:dyDescent="0.25">
      <c r="A44" s="1475"/>
      <c r="C44" s="1428"/>
      <c r="D44" s="1427"/>
      <c r="E44" s="1427"/>
      <c r="F44" s="1427"/>
      <c r="G44" s="1428"/>
      <c r="H44" s="1428"/>
      <c r="I44" s="1428"/>
    </row>
    <row r="45" spans="1:11" ht="15" customHeight="1" x14ac:dyDescent="0.25">
      <c r="A45" s="1475" t="s">
        <v>1010</v>
      </c>
      <c r="C45" s="620"/>
      <c r="D45" s="1491"/>
      <c r="E45" s="1491"/>
      <c r="F45" s="1491"/>
      <c r="G45" s="1492"/>
      <c r="H45" s="1492"/>
      <c r="I45" s="315"/>
    </row>
    <row r="46" spans="1:11" ht="15" customHeight="1" x14ac:dyDescent="0.25">
      <c r="A46" s="1475"/>
      <c r="C46" s="1476"/>
      <c r="D46" s="1491"/>
      <c r="E46" s="1491"/>
      <c r="F46" s="1491"/>
      <c r="G46" s="1493"/>
      <c r="H46" s="1492"/>
      <c r="I46" s="1428"/>
    </row>
    <row r="47" spans="1:11" ht="15" customHeight="1" x14ac:dyDescent="0.25">
      <c r="A47" s="514"/>
      <c r="D47" s="155"/>
      <c r="E47" s="155"/>
      <c r="F47" s="155"/>
    </row>
    <row r="48" spans="1:11" ht="15" customHeight="1" x14ac:dyDescent="0.25">
      <c r="A48" s="513" t="s">
        <v>1011</v>
      </c>
      <c r="C48" s="620"/>
      <c r="D48" s="1491"/>
      <c r="E48" s="1491"/>
      <c r="F48" s="1491"/>
      <c r="G48" s="1492"/>
      <c r="H48" s="1492"/>
      <c r="I48" s="315"/>
    </row>
    <row r="49" spans="1:12" ht="15" customHeight="1" x14ac:dyDescent="0.25">
      <c r="A49" s="234"/>
      <c r="C49" s="1476"/>
      <c r="D49" s="1491"/>
      <c r="E49" s="1491"/>
      <c r="F49" s="1491"/>
      <c r="G49" s="1493"/>
      <c r="H49" s="1492"/>
      <c r="I49" s="1428"/>
    </row>
    <row r="50" spans="1:12" ht="15" customHeight="1" x14ac:dyDescent="0.25">
      <c r="A50" s="234"/>
      <c r="D50" s="155"/>
      <c r="E50" s="155"/>
      <c r="F50" s="155"/>
    </row>
    <row r="51" spans="1:12" ht="15" customHeight="1" x14ac:dyDescent="0.25">
      <c r="A51" s="1475" t="s">
        <v>1196</v>
      </c>
      <c r="B51" s="1757"/>
      <c r="C51" s="620"/>
      <c r="D51" s="1491"/>
      <c r="E51" s="1491"/>
      <c r="F51" s="1491"/>
      <c r="G51" s="1492"/>
      <c r="H51" s="1492"/>
      <c r="I51" s="315"/>
    </row>
    <row r="52" spans="1:12" ht="15" customHeight="1" x14ac:dyDescent="0.25">
      <c r="C52" s="1476"/>
      <c r="D52" s="1491"/>
      <c r="E52" s="1491"/>
      <c r="F52" s="1491"/>
      <c r="G52" s="1493"/>
      <c r="H52" s="1492"/>
      <c r="I52" s="1428"/>
    </row>
    <row r="53" spans="1:12" ht="15" customHeight="1" x14ac:dyDescent="0.25"/>
    <row r="54" spans="1:12" ht="15" customHeight="1" x14ac:dyDescent="0.25">
      <c r="A54" s="203" t="s">
        <v>574</v>
      </c>
      <c r="F54" s="117" t="s">
        <v>1008</v>
      </c>
    </row>
    <row r="55" spans="1:12" ht="15" customHeight="1" x14ac:dyDescent="0.25">
      <c r="A55" t="s">
        <v>1007</v>
      </c>
      <c r="F55" s="117" t="s">
        <v>731</v>
      </c>
    </row>
    <row r="56" spans="1:12" ht="15" customHeight="1" x14ac:dyDescent="0.25">
      <c r="C56" s="31" t="s">
        <v>732</v>
      </c>
      <c r="F56" s="1477"/>
    </row>
    <row r="57" spans="1:12" ht="15" customHeight="1" x14ac:dyDescent="0.25">
      <c r="A57" s="1438" t="s">
        <v>733</v>
      </c>
      <c r="C57" s="894" t="s">
        <v>734</v>
      </c>
      <c r="D57" s="345"/>
      <c r="E57" s="1093"/>
      <c r="F57" s="1478"/>
      <c r="G57" s="1452"/>
    </row>
    <row r="58" spans="1:12" ht="15" customHeight="1" x14ac:dyDescent="0.25">
      <c r="A58" s="1438"/>
      <c r="C58" s="31" t="s">
        <v>735</v>
      </c>
      <c r="D58" s="16"/>
      <c r="F58" s="1477"/>
    </row>
    <row r="59" spans="1:12" ht="15" customHeight="1" x14ac:dyDescent="0.25">
      <c r="A59" s="1438" t="s">
        <v>736</v>
      </c>
      <c r="C59" s="894" t="s">
        <v>737</v>
      </c>
      <c r="D59" s="345"/>
      <c r="E59" s="1093"/>
      <c r="F59" s="1478"/>
    </row>
    <row r="60" spans="1:12" ht="15" customHeight="1" x14ac:dyDescent="0.25">
      <c r="A60" s="1438"/>
      <c r="C60" s="31" t="s">
        <v>738</v>
      </c>
      <c r="D60" s="16"/>
      <c r="F60" s="1477"/>
      <c r="I60" s="10"/>
    </row>
    <row r="61" spans="1:12" ht="15" customHeight="1" x14ac:dyDescent="0.25">
      <c r="A61" s="1438" t="s">
        <v>739</v>
      </c>
      <c r="C61" s="894" t="s">
        <v>740</v>
      </c>
      <c r="D61" s="345"/>
      <c r="E61" s="1093"/>
      <c r="F61" s="1478"/>
      <c r="H61" s="1748" t="s">
        <v>752</v>
      </c>
    </row>
    <row r="62" spans="1:12" ht="15" customHeight="1" x14ac:dyDescent="0.25">
      <c r="A62" s="1438"/>
      <c r="C62" s="31" t="s">
        <v>741</v>
      </c>
      <c r="D62" s="40"/>
      <c r="F62" s="1479"/>
      <c r="H62" s="1748" t="s">
        <v>754</v>
      </c>
      <c r="L62" s="1428"/>
    </row>
    <row r="63" spans="1:12" ht="15" customHeight="1" x14ac:dyDescent="0.25">
      <c r="A63" s="1438" t="s">
        <v>742</v>
      </c>
      <c r="C63" s="894" t="s">
        <v>743</v>
      </c>
      <c r="D63" s="345"/>
      <c r="E63" s="1094"/>
      <c r="F63" s="1481"/>
      <c r="H63" s="1751"/>
      <c r="I63" s="1753"/>
      <c r="J63" s="1453" t="s">
        <v>1189</v>
      </c>
      <c r="K63" s="1454"/>
    </row>
    <row r="64" spans="1:12" ht="15" customHeight="1" x14ac:dyDescent="0.25">
      <c r="A64" s="1438"/>
      <c r="C64" s="31" t="s">
        <v>744</v>
      </c>
      <c r="D64" s="40"/>
      <c r="E64" s="40"/>
      <c r="G64" s="1439"/>
      <c r="H64" s="1752"/>
      <c r="I64" s="1754"/>
      <c r="J64" s="1452" t="s">
        <v>1190</v>
      </c>
      <c r="K64" s="1454"/>
    </row>
    <row r="65" spans="1:9" ht="15" customHeight="1" x14ac:dyDescent="0.25">
      <c r="A65" s="1438" t="s">
        <v>745</v>
      </c>
      <c r="C65" s="894" t="s">
        <v>746</v>
      </c>
      <c r="D65" s="345"/>
      <c r="E65" s="345"/>
      <c r="F65" s="980"/>
      <c r="G65" s="1749"/>
      <c r="H65" s="1478"/>
    </row>
    <row r="66" spans="1:9" ht="15" customHeight="1" x14ac:dyDescent="0.25">
      <c r="A66" s="1438"/>
      <c r="C66" s="31" t="s">
        <v>747</v>
      </c>
      <c r="D66" s="40"/>
      <c r="E66" s="40"/>
      <c r="G66" s="1439"/>
      <c r="H66" s="1477"/>
    </row>
    <row r="67" spans="1:9" ht="15" customHeight="1" x14ac:dyDescent="0.25">
      <c r="A67" s="1438" t="s">
        <v>748</v>
      </c>
      <c r="C67" s="894" t="s">
        <v>770</v>
      </c>
      <c r="D67" s="345"/>
      <c r="E67" s="345"/>
      <c r="F67" s="980"/>
      <c r="G67" s="1749"/>
      <c r="H67" s="1478"/>
    </row>
    <row r="68" spans="1:9" ht="15" customHeight="1" x14ac:dyDescent="0.25">
      <c r="B68" s="103"/>
      <c r="C68" s="31" t="s">
        <v>782</v>
      </c>
      <c r="D68" s="40"/>
      <c r="E68" s="40"/>
      <c r="G68" s="1439"/>
      <c r="H68" s="1484"/>
    </row>
    <row r="69" spans="1:9" ht="15" customHeight="1" x14ac:dyDescent="0.25"/>
    <row r="70" spans="1:9" ht="15" customHeight="1" x14ac:dyDescent="0.25">
      <c r="G70" s="1138" t="s">
        <v>667</v>
      </c>
      <c r="H70" s="1138" t="s">
        <v>668</v>
      </c>
    </row>
    <row r="71" spans="1:9" ht="15" customHeight="1" x14ac:dyDescent="0.25">
      <c r="A71" s="513" t="s">
        <v>1009</v>
      </c>
      <c r="C71" s="620"/>
      <c r="D71" s="1491"/>
      <c r="E71" s="1491"/>
      <c r="F71" s="1491"/>
      <c r="G71" s="1492"/>
      <c r="H71" s="1492"/>
      <c r="I71" s="315"/>
    </row>
    <row r="72" spans="1:9" ht="15" customHeight="1" x14ac:dyDescent="0.25">
      <c r="A72" s="514"/>
      <c r="C72" s="1476"/>
      <c r="D72" s="1491"/>
      <c r="E72" s="1491"/>
      <c r="F72" s="1491"/>
      <c r="G72" s="1493"/>
      <c r="H72" s="1492"/>
      <c r="I72" s="1428"/>
    </row>
    <row r="73" spans="1:9" ht="15" customHeight="1" x14ac:dyDescent="0.25">
      <c r="A73" s="1475"/>
      <c r="C73" s="1428"/>
      <c r="D73" s="1427"/>
      <c r="E73" s="1427"/>
      <c r="F73" s="1427"/>
      <c r="G73" s="1428"/>
      <c r="H73" s="1428"/>
      <c r="I73" s="1428"/>
    </row>
    <row r="74" spans="1:9" ht="15" customHeight="1" x14ac:dyDescent="0.25">
      <c r="A74" s="1475" t="s">
        <v>1010</v>
      </c>
      <c r="C74" s="620"/>
      <c r="D74" s="1491"/>
      <c r="E74" s="1491"/>
      <c r="F74" s="1491"/>
      <c r="G74" s="1492"/>
      <c r="H74" s="1492"/>
      <c r="I74" s="315"/>
    </row>
    <row r="75" spans="1:9" ht="15" customHeight="1" x14ac:dyDescent="0.25">
      <c r="A75" s="1475"/>
      <c r="C75" s="1476"/>
      <c r="D75" s="1491"/>
      <c r="E75" s="1491"/>
      <c r="F75" s="1491"/>
      <c r="G75" s="1493"/>
      <c r="H75" s="1492"/>
      <c r="I75" s="1428"/>
    </row>
    <row r="76" spans="1:9" ht="15" customHeight="1" x14ac:dyDescent="0.25">
      <c r="A76" s="514"/>
      <c r="D76" s="155"/>
      <c r="E76" s="155"/>
      <c r="F76" s="155"/>
    </row>
    <row r="77" spans="1:9" ht="15" customHeight="1" x14ac:dyDescent="0.25">
      <c r="A77" s="513" t="s">
        <v>1011</v>
      </c>
      <c r="C77" s="620"/>
      <c r="D77" s="1491"/>
      <c r="E77" s="1491"/>
      <c r="F77" s="1491"/>
      <c r="G77" s="1492"/>
      <c r="H77" s="1492"/>
      <c r="I77" s="315"/>
    </row>
    <row r="78" spans="1:9" ht="15" customHeight="1" x14ac:dyDescent="0.25">
      <c r="A78" s="234"/>
      <c r="C78" s="1476"/>
      <c r="D78" s="1491"/>
      <c r="E78" s="1491"/>
      <c r="F78" s="1491"/>
      <c r="G78" s="1493"/>
      <c r="H78" s="1492"/>
      <c r="I78" s="1428"/>
    </row>
    <row r="79" spans="1:9" ht="15" customHeight="1" x14ac:dyDescent="0.25">
      <c r="A79" s="234"/>
      <c r="D79" s="155"/>
      <c r="E79" s="155"/>
      <c r="F79" s="155"/>
    </row>
    <row r="80" spans="1:9" ht="15" customHeight="1" x14ac:dyDescent="0.25">
      <c r="A80" s="1475" t="s">
        <v>1196</v>
      </c>
      <c r="B80" s="1757"/>
      <c r="C80" s="620"/>
      <c r="D80" s="1491"/>
      <c r="E80" s="1491"/>
      <c r="F80" s="1491"/>
      <c r="G80" s="1492"/>
      <c r="H80" s="1492"/>
      <c r="I80" s="315"/>
    </row>
    <row r="81" spans="3:9" customFormat="1" ht="15" customHeight="1" x14ac:dyDescent="0.25">
      <c r="C81" s="1476"/>
      <c r="D81" s="1491"/>
      <c r="E81" s="1491"/>
      <c r="F81" s="1491"/>
      <c r="G81" s="1493"/>
      <c r="H81" s="1492"/>
      <c r="I81" s="1428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  <rowBreaks count="1" manualBreakCount="1">
    <brk id="53" max="16383" man="1"/>
  </rowBreaks>
  <drawing r:id="rId2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tabColor rgb="FFED207B"/>
  </sheetPr>
  <dimension ref="A1:P41"/>
  <sheetViews>
    <sheetView zoomScaleNormal="100" zoomScalePageLayoutView="140" workbookViewId="0">
      <selection activeCell="A4" sqref="A4"/>
    </sheetView>
  </sheetViews>
  <sheetFormatPr baseColWidth="10" defaultRowHeight="15" x14ac:dyDescent="0.25"/>
  <cols>
    <col min="1" max="1" width="10.85546875" style="202" customWidth="1"/>
    <col min="2" max="2" width="5.7109375" customWidth="1"/>
    <col min="3" max="3" width="6" bestFit="1" customWidth="1"/>
    <col min="4" max="4" width="12.42578125" customWidth="1"/>
    <col min="5" max="5" width="4.5703125" bestFit="1" customWidth="1"/>
    <col min="6" max="8" width="13.42578125" customWidth="1"/>
    <col min="9" max="9" width="7.5703125" customWidth="1"/>
    <col min="10" max="10" width="10.140625" customWidth="1"/>
  </cols>
  <sheetData>
    <row r="1" spans="1:16" x14ac:dyDescent="0.25">
      <c r="A1" s="263" t="s">
        <v>1012</v>
      </c>
    </row>
    <row r="2" spans="1:16" ht="15" customHeight="1" x14ac:dyDescent="0.25">
      <c r="A2" s="234" t="s">
        <v>1013</v>
      </c>
    </row>
    <row r="3" spans="1:16" ht="15" customHeight="1" x14ac:dyDescent="0.25">
      <c r="A3" s="1096" t="s">
        <v>808</v>
      </c>
    </row>
    <row r="4" spans="1:16" ht="15" customHeight="1" x14ac:dyDescent="0.25"/>
    <row r="5" spans="1:16" ht="15" customHeight="1" x14ac:dyDescent="0.25">
      <c r="A5" s="203" t="s">
        <v>3</v>
      </c>
      <c r="G5" s="1138" t="s">
        <v>667</v>
      </c>
      <c r="H5" s="1138" t="s">
        <v>668</v>
      </c>
    </row>
    <row r="6" spans="1:16" s="1428" customFormat="1" ht="15" customHeight="1" x14ac:dyDescent="0.25">
      <c r="A6" s="1475" t="s">
        <v>1191</v>
      </c>
      <c r="B6" s="139" t="s">
        <v>1014</v>
      </c>
      <c r="C6" s="1476"/>
      <c r="D6" s="1491"/>
      <c r="E6" s="1491"/>
      <c r="F6" s="1492"/>
      <c r="G6" s="1492"/>
      <c r="H6" s="1498"/>
      <c r="J6" s="1431"/>
      <c r="K6" s="1431"/>
      <c r="L6" s="1432"/>
      <c r="N6" s="127"/>
      <c r="O6" s="1433"/>
      <c r="P6" s="128"/>
    </row>
    <row r="7" spans="1:16" s="1428" customFormat="1" ht="15" customHeight="1" x14ac:dyDescent="0.25">
      <c r="A7" s="1746"/>
      <c r="B7" s="1434"/>
      <c r="C7" s="1476"/>
      <c r="D7" s="1491"/>
      <c r="E7" s="1491"/>
      <c r="F7" s="1492"/>
      <c r="G7" s="1492"/>
      <c r="H7" s="1492"/>
      <c r="I7" s="1465"/>
      <c r="J7" s="1431"/>
      <c r="K7" s="1431"/>
      <c r="L7" s="1432"/>
      <c r="N7" s="127"/>
      <c r="O7" s="1433"/>
      <c r="P7" s="128"/>
    </row>
    <row r="8" spans="1:16" s="1428" customFormat="1" ht="15" customHeight="1" x14ac:dyDescent="0.25">
      <c r="A8" s="1746"/>
      <c r="B8" s="1434"/>
      <c r="C8" s="1476"/>
      <c r="D8" s="1491"/>
      <c r="E8" s="1491"/>
      <c r="F8" s="1492"/>
      <c r="G8" s="1492"/>
      <c r="H8" s="1492"/>
      <c r="I8" s="1465"/>
      <c r="J8" s="1431"/>
      <c r="K8" s="1431"/>
      <c r="L8" s="1432"/>
      <c r="N8" s="127"/>
      <c r="O8" s="1433"/>
      <c r="P8" s="128"/>
    </row>
    <row r="9" spans="1:16" s="1428" customFormat="1" ht="15" customHeight="1" x14ac:dyDescent="0.25">
      <c r="A9" s="1746"/>
      <c r="B9" s="1434"/>
      <c r="C9" s="133"/>
      <c r="D9" s="1435"/>
      <c r="E9" s="1435"/>
      <c r="I9" s="125"/>
      <c r="J9" s="1431"/>
      <c r="K9" s="1431"/>
      <c r="L9" s="1432"/>
      <c r="N9" s="127"/>
      <c r="O9" s="1433"/>
      <c r="P9" s="128"/>
    </row>
    <row r="10" spans="1:16" ht="15" customHeight="1" x14ac:dyDescent="0.25">
      <c r="A10" s="1475" t="s">
        <v>1192</v>
      </c>
      <c r="B10" s="1438" t="s">
        <v>1015</v>
      </c>
      <c r="C10" s="620"/>
      <c r="D10" s="1491"/>
      <c r="E10" s="1491"/>
      <c r="F10" s="620"/>
      <c r="G10" s="1492"/>
      <c r="H10" s="1492"/>
    </row>
    <row r="11" spans="1:16" ht="15" customHeight="1" x14ac:dyDescent="0.25">
      <c r="A11" s="264"/>
      <c r="B11" s="1138"/>
      <c r="C11" s="1476"/>
      <c r="D11" s="1491"/>
      <c r="E11" s="1491"/>
      <c r="F11" s="620"/>
      <c r="G11" s="1492"/>
      <c r="H11" s="1492"/>
    </row>
    <row r="12" spans="1:16" ht="15" customHeight="1" x14ac:dyDescent="0.25">
      <c r="A12" s="264"/>
      <c r="B12" s="1138"/>
      <c r="F12" s="1428"/>
      <c r="G12" s="1428"/>
      <c r="H12" s="1428"/>
    </row>
    <row r="13" spans="1:16" ht="15" customHeight="1" x14ac:dyDescent="0.25">
      <c r="A13" s="203" t="s">
        <v>40</v>
      </c>
    </row>
    <row r="14" spans="1:16" ht="15" customHeight="1" x14ac:dyDescent="0.25">
      <c r="A14" t="s">
        <v>1193</v>
      </c>
      <c r="F14" s="117" t="s">
        <v>1008</v>
      </c>
    </row>
    <row r="15" spans="1:16" ht="15" customHeight="1" x14ac:dyDescent="0.25">
      <c r="A15"/>
      <c r="F15" s="117" t="s">
        <v>731</v>
      </c>
    </row>
    <row r="16" spans="1:16" ht="15" customHeight="1" x14ac:dyDescent="0.25">
      <c r="A16"/>
      <c r="B16" s="31" t="s">
        <v>732</v>
      </c>
      <c r="F16" s="1477"/>
    </row>
    <row r="17" spans="1:11" ht="15" customHeight="1" x14ac:dyDescent="0.25">
      <c r="A17" s="103" t="s">
        <v>733</v>
      </c>
      <c r="B17" s="894" t="s">
        <v>734</v>
      </c>
      <c r="C17" s="345"/>
      <c r="D17" s="345"/>
      <c r="E17" s="1093"/>
      <c r="F17" s="1478"/>
    </row>
    <row r="18" spans="1:11" ht="15" customHeight="1" x14ac:dyDescent="0.25">
      <c r="A18" s="103"/>
      <c r="B18" s="31" t="s">
        <v>735</v>
      </c>
      <c r="D18" s="16"/>
      <c r="F18" s="1477"/>
    </row>
    <row r="19" spans="1:11" ht="15" customHeight="1" x14ac:dyDescent="0.25">
      <c r="A19" s="103" t="s">
        <v>736</v>
      </c>
      <c r="B19" s="894" t="s">
        <v>737</v>
      </c>
      <c r="C19" s="345"/>
      <c r="D19" s="345"/>
      <c r="E19" s="1093"/>
      <c r="F19" s="1478"/>
      <c r="H19" s="203" t="s">
        <v>752</v>
      </c>
    </row>
    <row r="20" spans="1:11" ht="15" customHeight="1" x14ac:dyDescent="0.25">
      <c r="A20" s="103"/>
      <c r="B20" s="31" t="s">
        <v>738</v>
      </c>
      <c r="D20" s="16"/>
      <c r="F20" s="1477"/>
      <c r="H20" s="203" t="s">
        <v>754</v>
      </c>
    </row>
    <row r="21" spans="1:11" ht="15" customHeight="1" x14ac:dyDescent="0.25">
      <c r="A21" s="103" t="s">
        <v>739</v>
      </c>
      <c r="B21" s="894" t="s">
        <v>740</v>
      </c>
      <c r="C21" s="345"/>
      <c r="D21" s="345"/>
      <c r="E21" s="1093"/>
      <c r="F21" s="1495"/>
      <c r="H21" s="1480"/>
      <c r="I21" s="1755"/>
      <c r="J21" s="1453" t="s">
        <v>1194</v>
      </c>
      <c r="K21" s="1454"/>
    </row>
    <row r="22" spans="1:11" ht="15" customHeight="1" x14ac:dyDescent="0.25">
      <c r="A22" s="103"/>
      <c r="B22" s="31" t="s">
        <v>741</v>
      </c>
      <c r="D22" s="40"/>
      <c r="E22" s="40"/>
      <c r="G22" s="16"/>
      <c r="H22" s="1479"/>
      <c r="I22" s="1756"/>
      <c r="J22" s="1452" t="s">
        <v>1190</v>
      </c>
      <c r="K22" s="1750"/>
    </row>
    <row r="23" spans="1:11" ht="15" customHeight="1" x14ac:dyDescent="0.25">
      <c r="A23" s="103" t="s">
        <v>742</v>
      </c>
      <c r="B23" s="894" t="s">
        <v>743</v>
      </c>
      <c r="C23" s="345"/>
      <c r="D23" s="345"/>
      <c r="E23" s="345"/>
      <c r="F23" s="980"/>
      <c r="G23" s="345"/>
      <c r="H23" s="1478"/>
      <c r="I23" s="1452"/>
      <c r="J23" s="1452"/>
      <c r="K23" s="1452"/>
    </row>
    <row r="24" spans="1:11" ht="15" customHeight="1" x14ac:dyDescent="0.25">
      <c r="A24" s="103"/>
      <c r="B24" s="31" t="s">
        <v>744</v>
      </c>
      <c r="D24" s="40"/>
      <c r="E24" s="40"/>
      <c r="G24" s="31"/>
      <c r="H24" s="1477"/>
      <c r="I24" s="1452"/>
      <c r="J24" s="1452"/>
      <c r="K24" s="1452"/>
    </row>
    <row r="25" spans="1:11" ht="15" customHeight="1" x14ac:dyDescent="0.25">
      <c r="A25" s="103" t="s">
        <v>745</v>
      </c>
      <c r="B25" s="894" t="s">
        <v>746</v>
      </c>
      <c r="C25" s="345"/>
      <c r="D25" s="345"/>
      <c r="E25" s="345"/>
      <c r="F25" s="980"/>
      <c r="G25" s="894"/>
      <c r="H25" s="1478"/>
      <c r="I25" s="1452"/>
      <c r="J25" s="1452"/>
      <c r="K25" s="1452"/>
    </row>
    <row r="26" spans="1:11" ht="15" customHeight="1" x14ac:dyDescent="0.25">
      <c r="A26"/>
      <c r="B26" s="31" t="s">
        <v>747</v>
      </c>
      <c r="D26" s="40"/>
      <c r="E26" s="40"/>
      <c r="G26" s="31"/>
      <c r="H26" s="1477"/>
      <c r="I26" s="1452"/>
      <c r="J26" s="1452"/>
      <c r="K26" s="1452"/>
    </row>
    <row r="27" spans="1:11" ht="15" customHeight="1" x14ac:dyDescent="0.25">
      <c r="A27" s="103" t="s">
        <v>748</v>
      </c>
      <c r="B27" s="894" t="s">
        <v>770</v>
      </c>
      <c r="C27" s="345"/>
      <c r="D27" s="345"/>
      <c r="E27" s="345"/>
      <c r="F27" s="345"/>
      <c r="G27" s="345"/>
      <c r="H27" s="1478"/>
    </row>
    <row r="28" spans="1:11" ht="15" customHeight="1" x14ac:dyDescent="0.25">
      <c r="B28" t="s">
        <v>782</v>
      </c>
      <c r="H28" s="1125"/>
    </row>
    <row r="29" spans="1:11" ht="15" customHeight="1" x14ac:dyDescent="0.25">
      <c r="A29" s="202" t="s">
        <v>1016</v>
      </c>
      <c r="H29" s="1428"/>
    </row>
    <row r="30" spans="1:11" ht="15" customHeight="1" x14ac:dyDescent="0.25">
      <c r="A30" s="203" t="s">
        <v>245</v>
      </c>
      <c r="G30" s="1138" t="s">
        <v>667</v>
      </c>
      <c r="H30" s="1138" t="s">
        <v>668</v>
      </c>
    </row>
    <row r="31" spans="1:11" ht="15" customHeight="1" x14ac:dyDescent="0.25">
      <c r="A31" s="513" t="s">
        <v>1009</v>
      </c>
      <c r="C31" s="620"/>
      <c r="D31" s="1491"/>
      <c r="E31" s="1491"/>
      <c r="F31" s="620"/>
      <c r="G31" s="1492"/>
      <c r="H31" s="1492"/>
    </row>
    <row r="32" spans="1:11" ht="15" customHeight="1" x14ac:dyDescent="0.25">
      <c r="A32" s="514"/>
      <c r="C32" s="1476"/>
      <c r="D32" s="1491"/>
      <c r="E32" s="1491"/>
      <c r="F32" s="620"/>
      <c r="G32" s="1493"/>
      <c r="H32" s="1492"/>
    </row>
    <row r="33" spans="1:8" ht="15" customHeight="1" x14ac:dyDescent="0.25">
      <c r="A33" s="1475"/>
      <c r="C33" s="1428"/>
      <c r="D33" s="1427"/>
      <c r="E33" s="1427"/>
      <c r="G33" s="1428"/>
      <c r="H33" s="1428"/>
    </row>
    <row r="34" spans="1:8" ht="15" customHeight="1" x14ac:dyDescent="0.25">
      <c r="A34" s="1475" t="s">
        <v>1010</v>
      </c>
      <c r="C34" s="620"/>
      <c r="D34" s="1491"/>
      <c r="E34" s="1491"/>
      <c r="F34" s="620"/>
      <c r="G34" s="1492"/>
      <c r="H34" s="1492"/>
    </row>
    <row r="35" spans="1:8" ht="15" customHeight="1" x14ac:dyDescent="0.25">
      <c r="A35" s="1475"/>
      <c r="C35" s="1476"/>
      <c r="D35" s="1491"/>
      <c r="E35" s="1491"/>
      <c r="F35" s="620"/>
      <c r="G35" s="1493"/>
      <c r="H35" s="1492"/>
    </row>
    <row r="36" spans="1:8" ht="15" customHeight="1" x14ac:dyDescent="0.25">
      <c r="A36" s="514"/>
      <c r="D36" s="155"/>
      <c r="E36" s="155"/>
    </row>
    <row r="37" spans="1:8" ht="15" customHeight="1" x14ac:dyDescent="0.25">
      <c r="A37" s="513" t="s">
        <v>1017</v>
      </c>
      <c r="C37" s="620"/>
      <c r="D37" s="1491"/>
      <c r="E37" s="1491"/>
      <c r="F37" s="620"/>
      <c r="G37" s="1492"/>
      <c r="H37" s="1492"/>
    </row>
    <row r="38" spans="1:8" ht="15" customHeight="1" x14ac:dyDescent="0.25">
      <c r="A38" s="234"/>
      <c r="C38" s="1476"/>
      <c r="D38" s="1491"/>
      <c r="E38" s="1491"/>
      <c r="F38" s="620"/>
      <c r="G38" s="1493"/>
      <c r="H38" s="1492"/>
    </row>
    <row r="39" spans="1:8" ht="15" customHeight="1" x14ac:dyDescent="0.25">
      <c r="A39" s="234"/>
      <c r="D39" s="155"/>
      <c r="E39" s="155"/>
    </row>
    <row r="40" spans="1:8" ht="15" customHeight="1" x14ac:dyDescent="0.25">
      <c r="A40" s="1455">
        <v>46387</v>
      </c>
      <c r="C40" s="620"/>
      <c r="D40" s="1491"/>
      <c r="E40" s="1491"/>
      <c r="F40" s="620"/>
      <c r="G40" s="1492"/>
      <c r="H40" s="1492"/>
    </row>
    <row r="41" spans="1:8" ht="15" customHeight="1" x14ac:dyDescent="0.25">
      <c r="C41" s="1476"/>
      <c r="D41" s="1491"/>
      <c r="E41" s="1491"/>
      <c r="F41" s="620"/>
      <c r="G41" s="1493"/>
      <c r="H41" s="1492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  <drawing r:id="rId2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rgb="FF00B0F0"/>
  </sheetPr>
  <dimension ref="A1:N34"/>
  <sheetViews>
    <sheetView zoomScaleNormal="100" zoomScalePageLayoutView="160" workbookViewId="0">
      <selection activeCell="A4" sqref="A4"/>
    </sheetView>
  </sheetViews>
  <sheetFormatPr baseColWidth="10" defaultColWidth="10.85546875" defaultRowHeight="15" x14ac:dyDescent="0.25"/>
  <cols>
    <col min="1" max="1" width="6.28515625" style="31" customWidth="1"/>
    <col min="2" max="2" width="6.140625" style="31" customWidth="1"/>
    <col min="3" max="3" width="12.5703125" style="31" customWidth="1"/>
    <col min="4" max="4" width="7.28515625" style="31" bestFit="1" customWidth="1"/>
    <col min="5" max="5" width="8.28515625" style="31" customWidth="1"/>
    <col min="6" max="7" width="13.42578125" style="31" customWidth="1"/>
    <col min="8" max="8" width="6.7109375" style="31" customWidth="1"/>
    <col min="9" max="9" width="11.7109375" style="31" customWidth="1"/>
    <col min="10" max="10" width="4.85546875" style="142" customWidth="1"/>
    <col min="11" max="16384" width="10.85546875" style="31"/>
  </cols>
  <sheetData>
    <row r="1" spans="1:10" ht="15" customHeight="1" x14ac:dyDescent="0.25">
      <c r="A1" s="16" t="s">
        <v>1018</v>
      </c>
    </row>
    <row r="2" spans="1:10" ht="15" customHeight="1" x14ac:dyDescent="0.25">
      <c r="A2" s="31" t="s">
        <v>1019</v>
      </c>
    </row>
    <row r="3" spans="1:10" ht="15" customHeight="1" x14ac:dyDescent="0.25">
      <c r="A3" s="1096" t="s">
        <v>808</v>
      </c>
    </row>
    <row r="4" spans="1:10" ht="15" customHeight="1" x14ac:dyDescent="0.25"/>
    <row r="5" spans="1:10" ht="15" customHeight="1" x14ac:dyDescent="0.25">
      <c r="A5" s="16" t="s">
        <v>3</v>
      </c>
    </row>
    <row r="6" spans="1:10" ht="15" customHeight="1" x14ac:dyDescent="0.25">
      <c r="D6" s="1549" t="s">
        <v>56</v>
      </c>
      <c r="E6" s="1758" t="s">
        <v>425</v>
      </c>
      <c r="F6" s="1549"/>
      <c r="G6" s="1549" t="s">
        <v>2</v>
      </c>
      <c r="H6" s="142"/>
      <c r="J6" s="31"/>
    </row>
    <row r="7" spans="1:10" ht="15" customHeight="1" x14ac:dyDescent="0.25">
      <c r="A7" s="1566" t="s">
        <v>665</v>
      </c>
      <c r="B7" s="996" t="s">
        <v>683</v>
      </c>
      <c r="C7" s="874"/>
      <c r="D7" s="997" t="s">
        <v>839</v>
      </c>
      <c r="E7" s="997" t="s">
        <v>841</v>
      </c>
      <c r="F7" s="996" t="s">
        <v>841</v>
      </c>
      <c r="G7" s="997" t="s">
        <v>841</v>
      </c>
      <c r="H7" s="142"/>
      <c r="J7" s="31"/>
    </row>
    <row r="8" spans="1:10" s="57" customFormat="1" ht="15" customHeight="1" x14ac:dyDescent="0.25">
      <c r="A8" s="1628"/>
      <c r="B8" s="1629"/>
      <c r="C8" s="1128"/>
      <c r="D8" s="1773"/>
      <c r="E8" s="1099"/>
      <c r="F8" s="118"/>
      <c r="G8" s="1624"/>
      <c r="H8" s="144"/>
    </row>
    <row r="9" spans="1:10" s="57" customFormat="1" ht="15" customHeight="1" x14ac:dyDescent="0.25">
      <c r="A9" s="1628"/>
      <c r="B9" s="1162"/>
      <c r="C9" s="1128"/>
      <c r="D9" s="1773"/>
      <c r="E9" s="1099"/>
      <c r="F9" s="121"/>
      <c r="G9" s="1624"/>
      <c r="H9" s="144"/>
    </row>
    <row r="10" spans="1:10" s="57" customFormat="1" ht="15" customHeight="1" x14ac:dyDescent="0.25">
      <c r="A10" s="1698"/>
      <c r="B10" s="1100"/>
      <c r="C10" s="1129"/>
      <c r="D10" s="1774"/>
      <c r="E10" s="1101"/>
      <c r="F10" s="1000"/>
      <c r="G10" s="1625"/>
      <c r="H10" s="144"/>
    </row>
    <row r="11" spans="1:10" s="57" customFormat="1" ht="15" customHeight="1" x14ac:dyDescent="0.25">
      <c r="A11" s="193"/>
      <c r="B11" s="123"/>
      <c r="D11" s="1773"/>
      <c r="E11" s="119"/>
      <c r="F11" s="120"/>
      <c r="G11" s="1626"/>
      <c r="H11" s="144"/>
    </row>
    <row r="12" spans="1:10" s="57" customFormat="1" ht="15" customHeight="1" x14ac:dyDescent="0.25">
      <c r="A12" s="1557"/>
      <c r="B12" s="124" t="s">
        <v>843</v>
      </c>
      <c r="D12" s="1773"/>
      <c r="E12" s="1099"/>
      <c r="F12" s="1102"/>
      <c r="G12" s="1552"/>
      <c r="H12" s="144"/>
    </row>
    <row r="13" spans="1:10" s="57" customFormat="1" ht="15" customHeight="1" x14ac:dyDescent="0.25">
      <c r="A13" s="1557"/>
      <c r="B13" s="124"/>
      <c r="D13" s="1773"/>
      <c r="E13" s="1099"/>
      <c r="F13" s="1102"/>
      <c r="G13" s="1552"/>
      <c r="H13" s="144"/>
    </row>
    <row r="14" spans="1:10" s="57" customFormat="1" ht="15" customHeight="1" x14ac:dyDescent="0.25">
      <c r="A14" s="1558"/>
      <c r="B14" s="1001"/>
      <c r="C14" s="885"/>
      <c r="D14" s="1774"/>
      <c r="E14" s="1101"/>
      <c r="F14" s="1103"/>
      <c r="G14" s="1627"/>
      <c r="H14" s="1562"/>
    </row>
    <row r="15" spans="1:10" s="57" customFormat="1" ht="15" customHeight="1" x14ac:dyDescent="0.25">
      <c r="A15" s="1560" t="s">
        <v>844</v>
      </c>
      <c r="B15" s="124" t="s">
        <v>845</v>
      </c>
      <c r="D15" s="1773"/>
      <c r="E15" s="122"/>
      <c r="F15" s="121"/>
      <c r="G15" s="1624"/>
      <c r="H15" s="1760"/>
    </row>
    <row r="16" spans="1:10" s="57" customFormat="1" ht="15" customHeight="1" x14ac:dyDescent="0.25">
      <c r="A16" s="1561" t="s">
        <v>844</v>
      </c>
      <c r="B16" s="1106"/>
      <c r="C16" s="1129"/>
      <c r="D16" s="1774"/>
      <c r="E16" s="1104"/>
      <c r="F16" s="1000"/>
      <c r="G16" s="1625"/>
      <c r="H16" s="1760"/>
    </row>
    <row r="17" spans="1:14" s="57" customFormat="1" ht="15" customHeight="1" x14ac:dyDescent="0.25">
      <c r="A17" s="1560" t="s">
        <v>844</v>
      </c>
      <c r="B17" s="124" t="s">
        <v>846</v>
      </c>
      <c r="D17" s="1773"/>
      <c r="E17" s="122"/>
      <c r="F17" s="121"/>
      <c r="G17" s="1624"/>
      <c r="H17" s="1760"/>
    </row>
    <row r="18" spans="1:14" s="57" customFormat="1" ht="15" customHeight="1" x14ac:dyDescent="0.25">
      <c r="A18" s="1561" t="s">
        <v>844</v>
      </c>
      <c r="B18" s="1106"/>
      <c r="C18" s="1129"/>
      <c r="D18" s="1759"/>
      <c r="E18" s="1002"/>
      <c r="F18" s="1000"/>
      <c r="G18" s="1625"/>
      <c r="H18" s="1760"/>
    </row>
    <row r="19" spans="1:14" s="57" customFormat="1" ht="15" customHeight="1" x14ac:dyDescent="0.25">
      <c r="A19" s="193" t="s">
        <v>844</v>
      </c>
      <c r="B19" s="123" t="s">
        <v>847</v>
      </c>
      <c r="D19" s="1773"/>
      <c r="E19" s="1105"/>
      <c r="F19" s="1102"/>
      <c r="G19" s="1552"/>
      <c r="H19" s="1760"/>
    </row>
    <row r="20" spans="1:14" s="57" customFormat="1" ht="15" customHeight="1" x14ac:dyDescent="0.25">
      <c r="B20" s="193"/>
      <c r="C20" s="143"/>
      <c r="D20" s="1773"/>
      <c r="E20" s="1105"/>
      <c r="F20" s="1102"/>
      <c r="G20" s="1552"/>
      <c r="H20" s="1562"/>
    </row>
    <row r="21" spans="1:14" s="57" customFormat="1" ht="15" customHeight="1" x14ac:dyDescent="0.25">
      <c r="A21" s="885"/>
      <c r="B21" s="1563"/>
      <c r="C21" s="1022"/>
      <c r="D21" s="1774"/>
      <c r="E21" s="1104"/>
      <c r="F21" s="1103"/>
      <c r="G21" s="1775"/>
      <c r="H21" s="1562"/>
    </row>
    <row r="22" spans="1:14" ht="15" customHeight="1" x14ac:dyDescent="0.25">
      <c r="H22"/>
    </row>
    <row r="23" spans="1:14" ht="15" customHeight="1" x14ac:dyDescent="0.25">
      <c r="A23" s="16" t="s">
        <v>40</v>
      </c>
    </row>
    <row r="24" spans="1:14" ht="15" customHeight="1" x14ac:dyDescent="0.25">
      <c r="B24" s="31" t="s">
        <v>852</v>
      </c>
      <c r="F24" s="1505"/>
    </row>
    <row r="25" spans="1:14" ht="15" customHeight="1" x14ac:dyDescent="0.25">
      <c r="A25" s="137" t="s">
        <v>18</v>
      </c>
      <c r="B25" s="874" t="s">
        <v>545</v>
      </c>
      <c r="C25" s="874"/>
      <c r="D25" s="874"/>
      <c r="E25" s="874"/>
      <c r="F25" s="1482"/>
    </row>
    <row r="26" spans="1:14" ht="15" customHeight="1" x14ac:dyDescent="0.25">
      <c r="B26" s="1631"/>
      <c r="C26" s="1128"/>
      <c r="D26" s="1128"/>
      <c r="E26" s="1128"/>
      <c r="F26" s="1776"/>
    </row>
    <row r="27" spans="1:14" ht="15" customHeight="1" x14ac:dyDescent="0.25"/>
    <row r="28" spans="1:14" ht="15" customHeight="1" x14ac:dyDescent="0.25">
      <c r="A28" s="16" t="s">
        <v>1144</v>
      </c>
      <c r="F28" s="1138" t="s">
        <v>667</v>
      </c>
      <c r="G28" s="1138" t="s">
        <v>668</v>
      </c>
      <c r="H28" s="1163" t="s">
        <v>1020</v>
      </c>
    </row>
    <row r="29" spans="1:14" s="1428" customFormat="1" ht="15" customHeight="1" x14ac:dyDescent="0.25">
      <c r="A29" s="138" t="s">
        <v>848</v>
      </c>
      <c r="B29" s="1115"/>
      <c r="C29" s="1116"/>
      <c r="D29" s="1116"/>
      <c r="E29" s="1492"/>
      <c r="F29" s="1672"/>
      <c r="G29" s="1673"/>
      <c r="H29" s="1494"/>
      <c r="K29" s="1465"/>
      <c r="L29" s="1465"/>
      <c r="M29" s="1465"/>
      <c r="N29" s="1597"/>
    </row>
    <row r="30" spans="1:14" s="1428" customFormat="1" ht="15" customHeight="1" x14ac:dyDescent="0.25">
      <c r="A30" s="138"/>
      <c r="B30" s="1115"/>
      <c r="C30" s="1116"/>
      <c r="D30" s="1116"/>
      <c r="E30" s="1492"/>
      <c r="F30" s="1672"/>
      <c r="G30" s="1673"/>
      <c r="H30" s="1598"/>
      <c r="K30" s="1465"/>
      <c r="L30" s="1465"/>
      <c r="M30" s="1465"/>
      <c r="N30" s="1597"/>
    </row>
    <row r="31" spans="1:14" ht="15" customHeight="1" x14ac:dyDescent="0.25">
      <c r="A31" s="142"/>
      <c r="H31" s="142"/>
      <c r="J31" s="31"/>
    </row>
    <row r="32" spans="1:14" ht="15" customHeight="1" x14ac:dyDescent="0.25">
      <c r="A32" s="138" t="s">
        <v>694</v>
      </c>
      <c r="B32" s="1115"/>
      <c r="C32" s="1116"/>
      <c r="D32" s="1116"/>
      <c r="E32" s="1128"/>
      <c r="F32" s="1672"/>
      <c r="G32" s="1673"/>
      <c r="H32" s="1502"/>
      <c r="J32" s="31"/>
    </row>
    <row r="33" spans="2:10" ht="15" customHeight="1" x14ac:dyDescent="0.25">
      <c r="B33" s="1115"/>
      <c r="C33" s="1116"/>
      <c r="D33" s="1116"/>
      <c r="E33" s="1128"/>
      <c r="F33" s="1672"/>
      <c r="G33" s="1673"/>
      <c r="H33" s="1598"/>
      <c r="J33" s="31"/>
    </row>
    <row r="34" spans="2:10" x14ac:dyDescent="0.25">
      <c r="B34" s="236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rgb="FF00B0F0"/>
  </sheetPr>
  <dimension ref="A1:M34"/>
  <sheetViews>
    <sheetView zoomScaleNormal="100" zoomScalePageLayoutView="160" workbookViewId="0">
      <selection activeCell="A4" sqref="A4"/>
    </sheetView>
  </sheetViews>
  <sheetFormatPr baseColWidth="10" defaultColWidth="10.85546875" defaultRowHeight="15" x14ac:dyDescent="0.25"/>
  <cols>
    <col min="1" max="1" width="6.28515625" style="31" customWidth="1"/>
    <col min="2" max="2" width="5.5703125" style="31" customWidth="1"/>
    <col min="3" max="3" width="19.7109375" style="31" customWidth="1"/>
    <col min="4" max="4" width="8.140625" style="31" customWidth="1"/>
    <col min="5" max="6" width="13.42578125" style="31" customWidth="1"/>
    <col min="7" max="7" width="9.5703125" style="31" bestFit="1" customWidth="1"/>
    <col min="8" max="8" width="17.28515625" style="31" bestFit="1" customWidth="1"/>
    <col min="9" max="16384" width="10.85546875" style="31"/>
  </cols>
  <sheetData>
    <row r="1" spans="1:8" ht="15" customHeight="1" x14ac:dyDescent="0.25">
      <c r="A1" s="16" t="s">
        <v>1021</v>
      </c>
    </row>
    <row r="2" spans="1:8" ht="15" customHeight="1" x14ac:dyDescent="0.25">
      <c r="A2" s="31" t="s">
        <v>1022</v>
      </c>
    </row>
    <row r="3" spans="1:8" ht="15" customHeight="1" x14ac:dyDescent="0.25">
      <c r="A3" s="1096" t="s">
        <v>808</v>
      </c>
    </row>
    <row r="4" spans="1:8" ht="15" customHeight="1" x14ac:dyDescent="0.25"/>
    <row r="5" spans="1:8" ht="15" customHeight="1" x14ac:dyDescent="0.25">
      <c r="A5" s="16" t="s">
        <v>3</v>
      </c>
    </row>
    <row r="6" spans="1:8" ht="15" customHeight="1" x14ac:dyDescent="0.25">
      <c r="D6" s="1549" t="s">
        <v>56</v>
      </c>
      <c r="E6" s="1758" t="s">
        <v>425</v>
      </c>
      <c r="F6" s="1549"/>
      <c r="G6" s="1549" t="s">
        <v>2</v>
      </c>
    </row>
    <row r="7" spans="1:8" ht="15" customHeight="1" x14ac:dyDescent="0.25">
      <c r="A7" s="1566" t="s">
        <v>665</v>
      </c>
      <c r="B7" s="996" t="s">
        <v>683</v>
      </c>
      <c r="C7" s="996"/>
      <c r="D7" s="997" t="s">
        <v>839</v>
      </c>
      <c r="E7" s="997" t="s">
        <v>841</v>
      </c>
      <c r="F7" s="996" t="s">
        <v>841</v>
      </c>
      <c r="G7" s="997" t="s">
        <v>841</v>
      </c>
    </row>
    <row r="8" spans="1:8" s="57" customFormat="1" ht="15" customHeight="1" x14ac:dyDescent="0.25">
      <c r="A8" s="1628"/>
      <c r="B8" s="1629"/>
      <c r="C8" s="1629"/>
      <c r="D8" s="1773"/>
      <c r="E8" s="1164"/>
      <c r="F8" s="118"/>
      <c r="G8" s="1658"/>
    </row>
    <row r="9" spans="1:8" s="145" customFormat="1" ht="15" customHeight="1" x14ac:dyDescent="0.25">
      <c r="A9" s="1628"/>
      <c r="B9" s="1162"/>
      <c r="C9" s="1162"/>
      <c r="D9" s="1773"/>
      <c r="E9" s="1164"/>
      <c r="F9" s="118"/>
      <c r="G9" s="1780"/>
    </row>
    <row r="10" spans="1:8" s="145" customFormat="1" ht="15" customHeight="1" x14ac:dyDescent="0.25">
      <c r="A10" s="1777"/>
      <c r="B10" s="1162"/>
      <c r="C10" s="1162"/>
      <c r="D10" s="1773"/>
      <c r="E10" s="1164"/>
      <c r="F10" s="118"/>
      <c r="G10" s="1780"/>
    </row>
    <row r="11" spans="1:8" s="145" customFormat="1" ht="15" customHeight="1" x14ac:dyDescent="0.25">
      <c r="A11" s="1698"/>
      <c r="B11" s="1100"/>
      <c r="C11" s="1100"/>
      <c r="D11" s="1774"/>
      <c r="E11" s="1165"/>
      <c r="F11" s="1029"/>
      <c r="G11" s="1781"/>
    </row>
    <row r="12" spans="1:8" s="145" customFormat="1" ht="15" customHeight="1" x14ac:dyDescent="0.25">
      <c r="A12" s="193"/>
      <c r="B12" s="123"/>
      <c r="C12" s="123"/>
      <c r="D12" s="1773"/>
      <c r="E12" s="147"/>
      <c r="F12" s="147"/>
      <c r="G12" s="1782"/>
    </row>
    <row r="13" spans="1:8" s="57" customFormat="1" ht="15" customHeight="1" x14ac:dyDescent="0.25">
      <c r="A13" s="1557"/>
      <c r="B13" s="124" t="s">
        <v>843</v>
      </c>
      <c r="C13" s="124"/>
      <c r="D13" s="1773"/>
      <c r="E13" s="1164"/>
      <c r="F13" s="1166"/>
      <c r="G13" s="1600"/>
    </row>
    <row r="14" spans="1:8" s="145" customFormat="1" ht="15" customHeight="1" x14ac:dyDescent="0.25">
      <c r="A14" s="1557"/>
      <c r="B14" s="123"/>
      <c r="C14" s="123"/>
      <c r="D14" s="1773"/>
      <c r="E14" s="1164"/>
      <c r="F14" s="1166"/>
      <c r="G14" s="1600"/>
    </row>
    <row r="15" spans="1:8" s="145" customFormat="1" ht="15" customHeight="1" x14ac:dyDescent="0.25">
      <c r="A15" s="1557"/>
      <c r="B15" s="123"/>
      <c r="C15" s="123"/>
      <c r="D15" s="1773"/>
      <c r="E15" s="1164"/>
      <c r="F15" s="1166"/>
      <c r="G15" s="1600"/>
      <c r="H15" s="1761"/>
    </row>
    <row r="16" spans="1:8" s="145" customFormat="1" ht="15" customHeight="1" x14ac:dyDescent="0.25">
      <c r="A16" s="1558"/>
      <c r="B16" s="1001"/>
      <c r="C16" s="1001"/>
      <c r="D16" s="1774"/>
      <c r="E16" s="1165"/>
      <c r="F16" s="1167"/>
      <c r="G16" s="1779"/>
      <c r="H16" s="1562"/>
    </row>
    <row r="17" spans="1:13" s="145" customFormat="1" ht="15" customHeight="1" x14ac:dyDescent="0.25">
      <c r="A17" s="1560" t="s">
        <v>844</v>
      </c>
      <c r="B17" s="124" t="s">
        <v>845</v>
      </c>
      <c r="C17" s="124"/>
      <c r="D17" s="1773"/>
      <c r="E17" s="148"/>
      <c r="F17" s="118"/>
      <c r="G17" s="1780"/>
      <c r="H17" s="1761"/>
    </row>
    <row r="18" spans="1:13" s="145" customFormat="1" ht="15" customHeight="1" x14ac:dyDescent="0.25">
      <c r="A18" s="1561" t="s">
        <v>844</v>
      </c>
      <c r="B18" s="1106"/>
      <c r="C18" s="1106"/>
      <c r="D18" s="1774"/>
      <c r="E18" s="1168"/>
      <c r="F18" s="1029"/>
      <c r="G18" s="1781"/>
      <c r="H18" s="1761"/>
    </row>
    <row r="19" spans="1:13" s="145" customFormat="1" ht="15" customHeight="1" x14ac:dyDescent="0.25">
      <c r="A19" s="1560" t="s">
        <v>844</v>
      </c>
      <c r="B19" s="124" t="s">
        <v>846</v>
      </c>
      <c r="C19" s="124"/>
      <c r="D19" s="1773"/>
      <c r="E19" s="148"/>
      <c r="F19" s="118"/>
      <c r="G19" s="1780"/>
      <c r="H19" s="1761"/>
    </row>
    <row r="20" spans="1:13" s="57" customFormat="1" ht="15" customHeight="1" x14ac:dyDescent="0.25">
      <c r="A20" s="1561" t="s">
        <v>844</v>
      </c>
      <c r="B20" s="1106"/>
      <c r="C20" s="1106"/>
      <c r="D20" s="1759"/>
      <c r="E20" s="1030"/>
      <c r="F20" s="1029"/>
      <c r="G20" s="1781"/>
      <c r="H20" s="1559"/>
    </row>
    <row r="21" spans="1:13" s="57" customFormat="1" ht="15" customHeight="1" x14ac:dyDescent="0.25">
      <c r="A21" s="1563" t="s">
        <v>844</v>
      </c>
      <c r="B21" s="1001" t="s">
        <v>847</v>
      </c>
      <c r="C21" s="1001"/>
      <c r="D21" s="1778"/>
      <c r="E21" s="1168"/>
      <c r="F21" s="1167"/>
      <c r="G21" s="1779"/>
      <c r="H21" s="1559"/>
    </row>
    <row r="22" spans="1:13" ht="15" customHeight="1" x14ac:dyDescent="0.25"/>
    <row r="23" spans="1:13" ht="15" customHeight="1" x14ac:dyDescent="0.25">
      <c r="A23" s="16" t="s">
        <v>40</v>
      </c>
      <c r="I23" s="142"/>
    </row>
    <row r="24" spans="1:13" ht="15" customHeight="1" x14ac:dyDescent="0.25">
      <c r="B24" s="31" t="s">
        <v>852</v>
      </c>
      <c r="E24" s="1505"/>
      <c r="I24" s="142"/>
    </row>
    <row r="25" spans="1:13" ht="15" customHeight="1" x14ac:dyDescent="0.25">
      <c r="A25" s="137" t="s">
        <v>18</v>
      </c>
      <c r="B25" s="874" t="s">
        <v>545</v>
      </c>
      <c r="C25" s="874"/>
      <c r="D25" s="874"/>
      <c r="E25" s="1482"/>
      <c r="I25" s="142"/>
    </row>
    <row r="26" spans="1:13" ht="15" customHeight="1" x14ac:dyDescent="0.25">
      <c r="B26" s="1631"/>
      <c r="C26" s="1128"/>
      <c r="D26" s="1128"/>
      <c r="E26" s="1670"/>
      <c r="I26" s="142"/>
    </row>
    <row r="27" spans="1:13" ht="15" customHeight="1" x14ac:dyDescent="0.25">
      <c r="I27" s="142"/>
    </row>
    <row r="28" spans="1:13" ht="15" customHeight="1" x14ac:dyDescent="0.25">
      <c r="A28" s="16" t="s">
        <v>1144</v>
      </c>
      <c r="E28" s="1138" t="s">
        <v>667</v>
      </c>
      <c r="F28" s="1138" t="s">
        <v>668</v>
      </c>
      <c r="G28" s="1163" t="s">
        <v>1020</v>
      </c>
      <c r="I28" s="142"/>
    </row>
    <row r="29" spans="1:13" s="1428" customFormat="1" ht="15" customHeight="1" x14ac:dyDescent="0.25">
      <c r="A29" s="138" t="s">
        <v>804</v>
      </c>
      <c r="B29" s="1115"/>
      <c r="C29" s="1116"/>
      <c r="D29" s="1672"/>
      <c r="E29" s="1672"/>
      <c r="F29" s="1673"/>
      <c r="G29" s="1494"/>
      <c r="J29" s="1465"/>
      <c r="K29" s="1465"/>
      <c r="L29" s="1465"/>
      <c r="M29" s="1597"/>
    </row>
    <row r="30" spans="1:13" s="1428" customFormat="1" ht="15" customHeight="1" x14ac:dyDescent="0.25">
      <c r="A30" s="138"/>
      <c r="B30" s="1115"/>
      <c r="C30" s="1116"/>
      <c r="D30" s="1672"/>
      <c r="E30" s="1672"/>
      <c r="F30" s="1673"/>
      <c r="G30" s="1598"/>
      <c r="J30" s="1465"/>
      <c r="K30" s="1465"/>
      <c r="L30" s="1465"/>
      <c r="M30" s="1597"/>
    </row>
    <row r="31" spans="1:13" ht="15" customHeight="1" x14ac:dyDescent="0.25">
      <c r="A31" s="142"/>
      <c r="G31" s="142"/>
    </row>
    <row r="32" spans="1:13" ht="15" customHeight="1" x14ac:dyDescent="0.25">
      <c r="A32" s="138" t="s">
        <v>805</v>
      </c>
      <c r="B32" s="1115"/>
      <c r="C32" s="1116"/>
      <c r="D32" s="1672"/>
      <c r="E32" s="1672"/>
      <c r="F32" s="1673"/>
      <c r="G32" s="1502"/>
    </row>
    <row r="33" spans="2:9" ht="15" customHeight="1" x14ac:dyDescent="0.25">
      <c r="B33" s="1115"/>
      <c r="C33" s="1116"/>
      <c r="D33" s="1672"/>
      <c r="E33" s="1672"/>
      <c r="F33" s="1673"/>
      <c r="G33" s="1598"/>
    </row>
    <row r="34" spans="2:9" ht="15" customHeight="1" x14ac:dyDescent="0.25">
      <c r="B34" s="236"/>
      <c r="C34" s="236"/>
      <c r="I34" s="142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rgb="FF00B0F0"/>
  </sheetPr>
  <dimension ref="A1:M36"/>
  <sheetViews>
    <sheetView zoomScaleNormal="100" zoomScalePageLayoutView="160" workbookViewId="0">
      <selection activeCell="A4" sqref="A4"/>
    </sheetView>
  </sheetViews>
  <sheetFormatPr baseColWidth="10" defaultColWidth="10.85546875" defaultRowHeight="15" x14ac:dyDescent="0.25"/>
  <cols>
    <col min="1" max="1" width="6.28515625" style="31" customWidth="1"/>
    <col min="2" max="2" width="5.85546875" style="31" customWidth="1"/>
    <col min="3" max="3" width="17.7109375" style="31" customWidth="1"/>
    <col min="4" max="4" width="7.5703125" style="31" customWidth="1"/>
    <col min="5" max="6" width="13.42578125" style="31" customWidth="1"/>
    <col min="7" max="7" width="10.140625" style="31" bestFit="1" customWidth="1"/>
    <col min="8" max="8" width="17.28515625" style="31" bestFit="1" customWidth="1"/>
    <col min="9" max="16384" width="10.85546875" style="31"/>
  </cols>
  <sheetData>
    <row r="1" spans="1:7" ht="15" customHeight="1" x14ac:dyDescent="0.25">
      <c r="A1" s="16" t="s">
        <v>1023</v>
      </c>
    </row>
    <row r="2" spans="1:7" ht="15" customHeight="1" x14ac:dyDescent="0.25">
      <c r="A2" s="31" t="s">
        <v>1024</v>
      </c>
    </row>
    <row r="3" spans="1:7" ht="15" customHeight="1" x14ac:dyDescent="0.25">
      <c r="A3" s="1096" t="s">
        <v>808</v>
      </c>
    </row>
    <row r="4" spans="1:7" ht="15" customHeight="1" x14ac:dyDescent="0.25"/>
    <row r="5" spans="1:7" ht="15" customHeight="1" x14ac:dyDescent="0.25">
      <c r="A5" s="16" t="s">
        <v>3</v>
      </c>
    </row>
    <row r="6" spans="1:7" ht="15" customHeight="1" x14ac:dyDescent="0.25">
      <c r="D6" s="1549" t="s">
        <v>56</v>
      </c>
      <c r="E6" s="1758" t="s">
        <v>425</v>
      </c>
      <c r="F6" s="1549" t="s">
        <v>2</v>
      </c>
      <c r="G6" s="1549" t="s">
        <v>876</v>
      </c>
    </row>
    <row r="7" spans="1:7" ht="15" customHeight="1" x14ac:dyDescent="0.25">
      <c r="A7" s="1566" t="s">
        <v>665</v>
      </c>
      <c r="B7" s="996" t="s">
        <v>683</v>
      </c>
      <c r="C7" s="996"/>
      <c r="D7" s="997" t="s">
        <v>839</v>
      </c>
      <c r="E7" s="997" t="s">
        <v>841</v>
      </c>
      <c r="F7" s="996" t="s">
        <v>841</v>
      </c>
      <c r="G7" s="997" t="s">
        <v>841</v>
      </c>
    </row>
    <row r="8" spans="1:7" s="57" customFormat="1" ht="15" customHeight="1" x14ac:dyDescent="0.25">
      <c r="A8" s="1691"/>
      <c r="B8" s="1114"/>
      <c r="C8" s="1114"/>
      <c r="D8" s="1773"/>
      <c r="E8" s="1164"/>
      <c r="F8" s="1658"/>
      <c r="G8" s="1588"/>
    </row>
    <row r="9" spans="1:7" s="57" customFormat="1" ht="15" customHeight="1" x14ac:dyDescent="0.25">
      <c r="A9" s="1630"/>
      <c r="B9" s="1100"/>
      <c r="C9" s="1100"/>
      <c r="D9" s="1774"/>
      <c r="E9" s="1165"/>
      <c r="F9" s="1660"/>
      <c r="G9" s="1624"/>
    </row>
    <row r="10" spans="1:7" s="57" customFormat="1" ht="15" customHeight="1" x14ac:dyDescent="0.25">
      <c r="A10" s="193"/>
      <c r="B10" s="123"/>
      <c r="C10" s="123"/>
      <c r="D10" s="1773"/>
      <c r="E10" s="146"/>
      <c r="F10" s="1783"/>
      <c r="G10" s="1556"/>
    </row>
    <row r="11" spans="1:7" s="57" customFormat="1" ht="15" customHeight="1" x14ac:dyDescent="0.25">
      <c r="A11" s="1558" t="s">
        <v>1197</v>
      </c>
      <c r="B11" s="1100"/>
      <c r="C11" s="1100"/>
      <c r="D11" s="1774"/>
      <c r="E11" s="1165"/>
      <c r="F11" s="1660"/>
      <c r="G11" s="1552"/>
    </row>
    <row r="12" spans="1:7" s="57" customFormat="1" ht="15" customHeight="1" x14ac:dyDescent="0.25">
      <c r="A12" s="1557"/>
      <c r="B12" s="123"/>
      <c r="C12" s="123"/>
      <c r="D12" s="1773"/>
      <c r="E12" s="1164"/>
      <c r="F12" s="1662"/>
      <c r="G12" s="1552"/>
    </row>
    <row r="13" spans="1:7" s="57" customFormat="1" ht="15" customHeight="1" x14ac:dyDescent="0.25">
      <c r="A13" s="1591" t="s">
        <v>1198</v>
      </c>
      <c r="B13" s="1100"/>
      <c r="C13" s="1100"/>
      <c r="D13" s="1774"/>
      <c r="E13" s="1165"/>
      <c r="F13" s="1660"/>
      <c r="G13" s="1624"/>
    </row>
    <row r="14" spans="1:7" s="57" customFormat="1" ht="15" customHeight="1" x14ac:dyDescent="0.25">
      <c r="A14" s="1560"/>
      <c r="B14" s="124"/>
      <c r="C14" s="124"/>
      <c r="D14" s="1773"/>
      <c r="E14" s="146"/>
      <c r="F14" s="1662"/>
      <c r="G14" s="1552"/>
    </row>
    <row r="15" spans="1:7" s="57" customFormat="1" ht="15" customHeight="1" x14ac:dyDescent="0.25">
      <c r="A15" s="1591" t="s">
        <v>1199</v>
      </c>
      <c r="B15" s="1100"/>
      <c r="C15" s="1100"/>
      <c r="D15" s="1774"/>
      <c r="E15" s="1165"/>
      <c r="F15" s="1660"/>
      <c r="G15" s="1552"/>
    </row>
    <row r="16" spans="1:7" s="57" customFormat="1" ht="15" customHeight="1" x14ac:dyDescent="0.25">
      <c r="A16" s="1560"/>
      <c r="B16" s="124"/>
      <c r="C16" s="124"/>
      <c r="D16" s="1773"/>
      <c r="E16" s="1164"/>
      <c r="F16" s="1662"/>
      <c r="G16" s="1552"/>
    </row>
    <row r="17" spans="1:13" s="57" customFormat="1" ht="15" customHeight="1" x14ac:dyDescent="0.25">
      <c r="A17" s="1561" t="s">
        <v>53</v>
      </c>
      <c r="B17" s="1106"/>
      <c r="C17" s="1106"/>
      <c r="D17" s="1774"/>
      <c r="E17" s="1165"/>
      <c r="F17" s="1660"/>
      <c r="G17" s="1625"/>
    </row>
    <row r="18" spans="1:13" s="57" customFormat="1" ht="15" customHeight="1" x14ac:dyDescent="0.25">
      <c r="A18" s="1560" t="s">
        <v>844</v>
      </c>
      <c r="B18" s="124" t="s">
        <v>845</v>
      </c>
      <c r="C18" s="123"/>
      <c r="D18" s="1773"/>
      <c r="E18" s="146"/>
      <c r="F18" s="1662"/>
      <c r="G18" s="1668"/>
      <c r="H18" s="1559"/>
    </row>
    <row r="19" spans="1:13" s="57" customFormat="1" ht="15" customHeight="1" x14ac:dyDescent="0.25">
      <c r="A19" s="1563" t="s">
        <v>844</v>
      </c>
      <c r="B19" s="1106"/>
      <c r="C19" s="1106"/>
      <c r="D19" s="1774"/>
      <c r="E19" s="1165"/>
      <c r="F19" s="1660"/>
      <c r="G19" s="1554"/>
      <c r="H19" s="1559"/>
    </row>
    <row r="20" spans="1:13" s="57" customFormat="1" ht="15" customHeight="1" x14ac:dyDescent="0.25">
      <c r="A20" s="1560" t="s">
        <v>844</v>
      </c>
      <c r="B20" s="124" t="s">
        <v>846</v>
      </c>
      <c r="C20" s="124"/>
      <c r="D20" s="1773"/>
      <c r="E20" s="146"/>
      <c r="F20" s="1662"/>
      <c r="G20" s="1552"/>
      <c r="H20" s="1559"/>
    </row>
    <row r="21" spans="1:13" s="57" customFormat="1" ht="15" customHeight="1" x14ac:dyDescent="0.25">
      <c r="A21" s="1561" t="s">
        <v>844</v>
      </c>
      <c r="B21" s="1106"/>
      <c r="C21" s="1106"/>
      <c r="D21" s="1759"/>
      <c r="E21" s="1028"/>
      <c r="F21" s="1665"/>
      <c r="G21" s="1554"/>
      <c r="H21" s="1559"/>
    </row>
    <row r="22" spans="1:13" s="57" customFormat="1" ht="15" customHeight="1" x14ac:dyDescent="0.25">
      <c r="A22" s="1563" t="s">
        <v>844</v>
      </c>
      <c r="B22" s="1001" t="s">
        <v>847</v>
      </c>
      <c r="C22" s="1001"/>
      <c r="D22" s="1778"/>
      <c r="E22" s="1165"/>
      <c r="F22" s="1666"/>
      <c r="G22" s="1554"/>
      <c r="H22" s="1559"/>
    </row>
    <row r="23" spans="1:13" ht="15" customHeight="1" x14ac:dyDescent="0.25"/>
    <row r="24" spans="1:13" ht="15" customHeight="1" x14ac:dyDescent="0.25">
      <c r="A24" s="16" t="s">
        <v>40</v>
      </c>
      <c r="I24" s="142"/>
    </row>
    <row r="25" spans="1:13" ht="15" customHeight="1" x14ac:dyDescent="0.25">
      <c r="B25" s="31" t="s">
        <v>852</v>
      </c>
      <c r="F25" s="1505"/>
      <c r="I25" s="142"/>
    </row>
    <row r="26" spans="1:13" ht="15" customHeight="1" x14ac:dyDescent="0.25">
      <c r="A26" s="137" t="s">
        <v>18</v>
      </c>
      <c r="B26" s="874" t="s">
        <v>545</v>
      </c>
      <c r="C26" s="874"/>
      <c r="D26" s="874"/>
      <c r="E26" s="874"/>
      <c r="F26" s="1482"/>
      <c r="I26" s="142"/>
    </row>
    <row r="27" spans="1:13" ht="15" customHeight="1" x14ac:dyDescent="0.25">
      <c r="B27" s="1631"/>
      <c r="C27" s="1128"/>
      <c r="D27" s="1128"/>
      <c r="E27" s="1128"/>
      <c r="F27" s="1670"/>
      <c r="I27" s="142"/>
    </row>
    <row r="28" spans="1:13" ht="15" customHeight="1" x14ac:dyDescent="0.25">
      <c r="I28" s="142"/>
    </row>
    <row r="29" spans="1:13" ht="15" customHeight="1" x14ac:dyDescent="0.25">
      <c r="A29" s="16" t="s">
        <v>1144</v>
      </c>
      <c r="E29" s="1138" t="s">
        <v>667</v>
      </c>
      <c r="F29" s="1138" t="s">
        <v>668</v>
      </c>
      <c r="G29" s="1163" t="s">
        <v>1020</v>
      </c>
      <c r="I29" s="142"/>
    </row>
    <row r="30" spans="1:13" s="1428" customFormat="1" ht="15" customHeight="1" x14ac:dyDescent="0.25">
      <c r="A30" s="138" t="s">
        <v>836</v>
      </c>
      <c r="B30" s="1115"/>
      <c r="C30" s="1116"/>
      <c r="D30" s="1672"/>
      <c r="E30" s="1672"/>
      <c r="F30" s="1673"/>
      <c r="G30" s="1494"/>
      <c r="J30" s="1465"/>
      <c r="K30" s="1465"/>
      <c r="L30" s="1465"/>
      <c r="M30" s="1597"/>
    </row>
    <row r="31" spans="1:13" s="1428" customFormat="1" ht="15" customHeight="1" x14ac:dyDescent="0.25">
      <c r="A31" s="138"/>
      <c r="B31" s="1115"/>
      <c r="C31" s="1116"/>
      <c r="D31" s="1672"/>
      <c r="E31" s="1672"/>
      <c r="F31" s="1673"/>
      <c r="G31" s="1598"/>
      <c r="J31" s="1465"/>
      <c r="K31" s="1465"/>
      <c r="L31" s="1465"/>
      <c r="M31" s="1597"/>
    </row>
    <row r="32" spans="1:13" ht="15" customHeight="1" x14ac:dyDescent="0.25">
      <c r="A32" s="142"/>
      <c r="G32" s="142"/>
    </row>
    <row r="33" spans="1:9" ht="15" customHeight="1" x14ac:dyDescent="0.25">
      <c r="A33" s="138" t="s">
        <v>848</v>
      </c>
      <c r="B33" s="1115"/>
      <c r="C33" s="1116"/>
      <c r="D33" s="1672"/>
      <c r="E33" s="1672"/>
      <c r="F33" s="1673"/>
      <c r="G33" s="1502"/>
    </row>
    <row r="34" spans="1:9" ht="15" customHeight="1" x14ac:dyDescent="0.25">
      <c r="B34" s="1115"/>
      <c r="C34" s="1116"/>
      <c r="D34" s="1672"/>
      <c r="E34" s="1672"/>
      <c r="F34" s="1673"/>
      <c r="G34" s="1598"/>
    </row>
    <row r="35" spans="1:9" ht="15" customHeight="1" x14ac:dyDescent="0.25">
      <c r="I35" s="142"/>
    </row>
    <row r="36" spans="1:9" x14ac:dyDescent="0.25">
      <c r="I36" s="142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tabColor rgb="FF00B0F0"/>
  </sheetPr>
  <dimension ref="A1:M51"/>
  <sheetViews>
    <sheetView zoomScaleNormal="100" zoomScalePageLayoutView="160" workbookViewId="0">
      <selection activeCell="A4" sqref="A4"/>
    </sheetView>
  </sheetViews>
  <sheetFormatPr baseColWidth="10" defaultColWidth="10.85546875" defaultRowHeight="15" x14ac:dyDescent="0.25"/>
  <cols>
    <col min="1" max="1" width="6.28515625" style="31" customWidth="1"/>
    <col min="2" max="2" width="6" style="31" customWidth="1"/>
    <col min="3" max="3" width="19.85546875" style="31" customWidth="1"/>
    <col min="4" max="4" width="7.28515625" style="31" bestFit="1" customWidth="1"/>
    <col min="5" max="6" width="13.42578125" style="31" customWidth="1"/>
    <col min="7" max="7" width="9.5703125" style="31" bestFit="1" customWidth="1"/>
    <col min="8" max="8" width="11.7109375" style="31" bestFit="1" customWidth="1"/>
    <col min="9" max="9" width="7.7109375" style="142" customWidth="1"/>
    <col min="10" max="16384" width="10.85546875" style="31"/>
  </cols>
  <sheetData>
    <row r="1" spans="1:9" x14ac:dyDescent="0.25">
      <c r="A1" s="16" t="s">
        <v>1200</v>
      </c>
    </row>
    <row r="2" spans="1:9" x14ac:dyDescent="0.25">
      <c r="A2" s="31" t="s">
        <v>1025</v>
      </c>
    </row>
    <row r="3" spans="1:9" x14ac:dyDescent="0.25">
      <c r="A3" s="1096" t="s">
        <v>808</v>
      </c>
    </row>
    <row r="5" spans="1:9" ht="15" customHeight="1" x14ac:dyDescent="0.25">
      <c r="A5" s="16" t="s">
        <v>1201</v>
      </c>
    </row>
    <row r="6" spans="1:9" ht="15" customHeight="1" x14ac:dyDescent="0.25">
      <c r="D6" s="1549" t="s">
        <v>56</v>
      </c>
      <c r="E6" s="1549" t="s">
        <v>425</v>
      </c>
      <c r="F6" s="1549"/>
      <c r="G6" s="1549" t="s">
        <v>2</v>
      </c>
      <c r="H6" s="142"/>
      <c r="I6" s="31"/>
    </row>
    <row r="7" spans="1:9" ht="15" customHeight="1" x14ac:dyDescent="0.25">
      <c r="A7" s="1613" t="s">
        <v>665</v>
      </c>
      <c r="B7" s="996" t="s">
        <v>683</v>
      </c>
      <c r="C7" s="996"/>
      <c r="D7" s="997" t="s">
        <v>839</v>
      </c>
      <c r="E7" s="997" t="s">
        <v>1027</v>
      </c>
      <c r="F7" s="996" t="s">
        <v>841</v>
      </c>
      <c r="G7" s="997" t="s">
        <v>841</v>
      </c>
      <c r="H7" s="142"/>
      <c r="I7" s="31"/>
    </row>
    <row r="8" spans="1:9" s="57" customFormat="1" ht="15" customHeight="1" x14ac:dyDescent="0.25">
      <c r="A8" s="1691"/>
      <c r="B8" s="1629"/>
      <c r="C8" s="1629"/>
      <c r="D8" s="1773"/>
      <c r="E8" s="1099"/>
      <c r="F8" s="118"/>
      <c r="G8" s="1624"/>
      <c r="H8" s="144"/>
    </row>
    <row r="9" spans="1:9" s="57" customFormat="1" ht="15" customHeight="1" x14ac:dyDescent="0.25">
      <c r="A9" s="1630"/>
      <c r="B9" s="1100"/>
      <c r="C9" s="1100"/>
      <c r="D9" s="1774"/>
      <c r="E9" s="1101"/>
      <c r="F9" s="1000"/>
      <c r="G9" s="1625"/>
      <c r="H9" s="144"/>
    </row>
    <row r="10" spans="1:9" s="57" customFormat="1" ht="15" customHeight="1" x14ac:dyDescent="0.25">
      <c r="A10" s="193"/>
      <c r="B10" s="123"/>
      <c r="C10" s="123"/>
      <c r="D10" s="1773"/>
      <c r="E10" s="119"/>
      <c r="F10" s="120"/>
      <c r="G10" s="1626"/>
      <c r="H10" s="144"/>
    </row>
    <row r="11" spans="1:9" s="57" customFormat="1" ht="15" customHeight="1" x14ac:dyDescent="0.25">
      <c r="A11" s="1557" t="s">
        <v>1028</v>
      </c>
      <c r="B11" s="124" t="s">
        <v>843</v>
      </c>
      <c r="C11" s="124"/>
      <c r="D11" s="1773"/>
      <c r="E11" s="1099"/>
      <c r="F11" s="1102"/>
      <c r="G11" s="1552"/>
      <c r="H11" s="1760"/>
    </row>
    <row r="12" spans="1:9" s="57" customFormat="1" ht="15" customHeight="1" x14ac:dyDescent="0.25">
      <c r="A12" s="1558" t="s">
        <v>1029</v>
      </c>
      <c r="B12" s="998" t="s">
        <v>843</v>
      </c>
      <c r="C12" s="998"/>
      <c r="D12" s="1774"/>
      <c r="E12" s="1101"/>
      <c r="F12" s="1103"/>
      <c r="G12" s="1627"/>
      <c r="H12" s="1562"/>
    </row>
    <row r="13" spans="1:9" s="57" customFormat="1" ht="15" customHeight="1" x14ac:dyDescent="0.25">
      <c r="A13" s="1560" t="s">
        <v>844</v>
      </c>
      <c r="B13" s="124" t="s">
        <v>845</v>
      </c>
      <c r="C13" s="124"/>
      <c r="D13" s="1773"/>
      <c r="E13" s="122"/>
      <c r="F13" s="121"/>
      <c r="G13" s="1624"/>
      <c r="H13" s="1760"/>
    </row>
    <row r="14" spans="1:9" s="57" customFormat="1" ht="15" customHeight="1" x14ac:dyDescent="0.25">
      <c r="A14" s="1561" t="s">
        <v>844</v>
      </c>
      <c r="B14" s="1106"/>
      <c r="C14" s="1106"/>
      <c r="D14" s="1774"/>
      <c r="E14" s="1104"/>
      <c r="F14" s="1000"/>
      <c r="G14" s="1625"/>
      <c r="H14" s="1760"/>
    </row>
    <row r="15" spans="1:9" s="57" customFormat="1" ht="15" customHeight="1" x14ac:dyDescent="0.25">
      <c r="A15" s="1560" t="s">
        <v>844</v>
      </c>
      <c r="B15" s="124" t="s">
        <v>846</v>
      </c>
      <c r="C15" s="124"/>
      <c r="D15" s="1773"/>
      <c r="E15" s="122"/>
      <c r="F15" s="121"/>
      <c r="G15" s="1624"/>
      <c r="H15" s="1760"/>
    </row>
    <row r="16" spans="1:9" s="57" customFormat="1" ht="15" customHeight="1" x14ac:dyDescent="0.25">
      <c r="A16" s="1561" t="s">
        <v>844</v>
      </c>
      <c r="B16" s="1106"/>
      <c r="C16" s="1106"/>
      <c r="D16" s="1759"/>
      <c r="E16" s="1002"/>
      <c r="F16" s="1000"/>
      <c r="G16" s="1625"/>
      <c r="H16" s="1562"/>
    </row>
    <row r="17" spans="1:13" s="57" customFormat="1" ht="15" customHeight="1" x14ac:dyDescent="0.25">
      <c r="A17" s="1563" t="s">
        <v>844</v>
      </c>
      <c r="B17" s="1001" t="s">
        <v>847</v>
      </c>
      <c r="C17" s="1001"/>
      <c r="D17" s="1778"/>
      <c r="E17" s="1104"/>
      <c r="F17" s="1103"/>
      <c r="G17" s="1775"/>
      <c r="H17" s="1562"/>
    </row>
    <row r="18" spans="1:13" ht="15" customHeight="1" x14ac:dyDescent="0.25">
      <c r="H18" s="1562"/>
    </row>
    <row r="19" spans="1:13" ht="15" customHeight="1" x14ac:dyDescent="0.25">
      <c r="B19" s="31" t="s">
        <v>852</v>
      </c>
      <c r="E19" s="1505"/>
      <c r="H19" s="1562"/>
    </row>
    <row r="20" spans="1:13" ht="15" customHeight="1" x14ac:dyDescent="0.25">
      <c r="A20" s="137" t="s">
        <v>18</v>
      </c>
      <c r="B20" s="874" t="s">
        <v>545</v>
      </c>
      <c r="C20" s="874"/>
      <c r="D20" s="874"/>
      <c r="E20" s="1482"/>
      <c r="H20" s="1562"/>
    </row>
    <row r="21" spans="1:13" ht="15" customHeight="1" x14ac:dyDescent="0.25">
      <c r="B21" s="1631"/>
      <c r="C21" s="1128"/>
      <c r="D21" s="1128"/>
      <c r="E21" s="1776"/>
      <c r="G21" s="142"/>
      <c r="H21" s="1562"/>
    </row>
    <row r="22" spans="1:13" ht="15" customHeight="1" x14ac:dyDescent="0.25">
      <c r="G22" s="142"/>
      <c r="H22" s="1562"/>
    </row>
    <row r="23" spans="1:13" ht="15" customHeight="1" x14ac:dyDescent="0.25">
      <c r="E23" s="1138" t="s">
        <v>667</v>
      </c>
      <c r="F23" s="1138" t="s">
        <v>668</v>
      </c>
      <c r="G23" s="1163" t="s">
        <v>1020</v>
      </c>
      <c r="H23" s="1562"/>
    </row>
    <row r="24" spans="1:13" s="1428" customFormat="1" ht="15" customHeight="1" x14ac:dyDescent="0.25">
      <c r="A24" s="138" t="s">
        <v>805</v>
      </c>
      <c r="B24" s="1115"/>
      <c r="C24" s="1116"/>
      <c r="D24" s="1672"/>
      <c r="E24" s="1672"/>
      <c r="F24" s="1673"/>
      <c r="G24" s="1494"/>
      <c r="H24" s="1762"/>
      <c r="J24" s="1465"/>
      <c r="K24" s="1465"/>
      <c r="L24" s="1465"/>
      <c r="M24" s="1597"/>
    </row>
    <row r="25" spans="1:13" s="1428" customFormat="1" ht="15" customHeight="1" x14ac:dyDescent="0.25">
      <c r="A25" s="138"/>
      <c r="B25" s="1115"/>
      <c r="C25" s="1116"/>
      <c r="D25" s="1672"/>
      <c r="E25" s="1672"/>
      <c r="F25" s="1673"/>
      <c r="G25" s="1598"/>
      <c r="H25" s="1762"/>
      <c r="J25" s="1465"/>
      <c r="K25" s="1465"/>
      <c r="L25" s="1465"/>
      <c r="M25" s="1597"/>
    </row>
    <row r="26" spans="1:13" ht="15" customHeight="1" x14ac:dyDescent="0.25">
      <c r="A26" s="142"/>
      <c r="G26" s="142"/>
      <c r="H26" s="1562"/>
    </row>
    <row r="27" spans="1:13" ht="15" customHeight="1" x14ac:dyDescent="0.25">
      <c r="A27" s="138" t="s">
        <v>836</v>
      </c>
      <c r="B27" s="1115"/>
      <c r="C27" s="1116"/>
      <c r="D27" s="1672"/>
      <c r="E27" s="1672"/>
      <c r="F27" s="1673"/>
      <c r="G27" s="1784"/>
      <c r="H27" s="1562"/>
    </row>
    <row r="28" spans="1:13" ht="15" customHeight="1" x14ac:dyDescent="0.25">
      <c r="B28" s="1115"/>
      <c r="C28" s="1116"/>
      <c r="D28" s="1672"/>
      <c r="E28" s="1672"/>
      <c r="F28" s="1673"/>
      <c r="G28" s="1598"/>
      <c r="H28" s="1562"/>
    </row>
    <row r="29" spans="1:13" ht="15" customHeight="1" x14ac:dyDescent="0.25">
      <c r="B29" s="236"/>
      <c r="C29" s="236"/>
      <c r="H29" s="1562"/>
    </row>
    <row r="30" spans="1:13" ht="15" customHeight="1" x14ac:dyDescent="0.25">
      <c r="A30" s="16" t="s">
        <v>1202</v>
      </c>
      <c r="B30" s="16"/>
      <c r="H30" s="1562"/>
    </row>
    <row r="31" spans="1:13" ht="15" customHeight="1" x14ac:dyDescent="0.25">
      <c r="D31" s="1549" t="s">
        <v>56</v>
      </c>
      <c r="E31" s="1758" t="s">
        <v>425</v>
      </c>
      <c r="F31" s="1549"/>
      <c r="G31" s="1549" t="s">
        <v>2</v>
      </c>
      <c r="H31" s="1562"/>
    </row>
    <row r="32" spans="1:13" ht="15" customHeight="1" x14ac:dyDescent="0.25">
      <c r="A32" s="1566" t="s">
        <v>665</v>
      </c>
      <c r="B32" s="996" t="s">
        <v>683</v>
      </c>
      <c r="C32" s="996"/>
      <c r="D32" s="997" t="s">
        <v>839</v>
      </c>
      <c r="E32" s="997" t="s">
        <v>841</v>
      </c>
      <c r="F32" s="996" t="s">
        <v>841</v>
      </c>
      <c r="G32" s="997" t="s">
        <v>841</v>
      </c>
      <c r="H32" s="1562"/>
    </row>
    <row r="33" spans="1:9" s="57" customFormat="1" ht="15" customHeight="1" x14ac:dyDescent="0.25">
      <c r="A33" s="1628"/>
      <c r="B33" s="1629"/>
      <c r="C33" s="1629"/>
      <c r="D33" s="1773"/>
      <c r="E33" s="1164"/>
      <c r="F33" s="118"/>
      <c r="G33" s="1658"/>
      <c r="H33" s="1559"/>
    </row>
    <row r="34" spans="1:9" s="145" customFormat="1" ht="15" customHeight="1" x14ac:dyDescent="0.25">
      <c r="A34" s="1630"/>
      <c r="B34" s="1100"/>
      <c r="C34" s="1100"/>
      <c r="D34" s="1774"/>
      <c r="E34" s="1165"/>
      <c r="F34" s="1029"/>
      <c r="G34" s="1781"/>
      <c r="H34" s="1761"/>
    </row>
    <row r="35" spans="1:9" s="145" customFormat="1" ht="15" customHeight="1" x14ac:dyDescent="0.25">
      <c r="A35" s="193"/>
      <c r="B35" s="123"/>
      <c r="C35" s="123"/>
      <c r="D35" s="1773"/>
      <c r="E35" s="147"/>
      <c r="F35" s="147"/>
      <c r="G35" s="1782"/>
      <c r="H35" s="1761"/>
    </row>
    <row r="36" spans="1:9" s="57" customFormat="1" ht="15" customHeight="1" x14ac:dyDescent="0.25">
      <c r="A36" s="1557"/>
      <c r="B36" s="124" t="s">
        <v>843</v>
      </c>
      <c r="C36" s="124"/>
      <c r="D36" s="1773"/>
      <c r="E36" s="1164"/>
      <c r="F36" s="1166"/>
      <c r="G36" s="1600"/>
      <c r="H36" s="1559"/>
    </row>
    <row r="37" spans="1:9" s="145" customFormat="1" ht="15" customHeight="1" x14ac:dyDescent="0.25">
      <c r="A37" s="1558"/>
      <c r="B37" s="1001"/>
      <c r="C37" s="1001"/>
      <c r="D37" s="1774"/>
      <c r="E37" s="1165"/>
      <c r="F37" s="1167"/>
      <c r="G37" s="1779"/>
      <c r="H37" s="1562"/>
    </row>
    <row r="38" spans="1:9" s="145" customFormat="1" ht="15" customHeight="1" x14ac:dyDescent="0.25">
      <c r="A38" s="1560" t="s">
        <v>844</v>
      </c>
      <c r="B38" s="124" t="s">
        <v>845</v>
      </c>
      <c r="C38" s="124"/>
      <c r="D38" s="1773"/>
      <c r="E38" s="148"/>
      <c r="F38" s="118"/>
      <c r="G38" s="1780"/>
    </row>
    <row r="39" spans="1:9" s="145" customFormat="1" ht="15" customHeight="1" x14ac:dyDescent="0.25">
      <c r="A39" s="1561" t="s">
        <v>844</v>
      </c>
      <c r="B39" s="1106"/>
      <c r="C39" s="1106"/>
      <c r="D39" s="1774"/>
      <c r="E39" s="1168"/>
      <c r="F39" s="1029"/>
      <c r="G39" s="1781"/>
    </row>
    <row r="40" spans="1:9" s="145" customFormat="1" ht="15" customHeight="1" x14ac:dyDescent="0.25">
      <c r="A40" s="1560" t="s">
        <v>844</v>
      </c>
      <c r="B40" s="124" t="s">
        <v>846</v>
      </c>
      <c r="C40" s="124"/>
      <c r="D40" s="1773"/>
      <c r="E40" s="148"/>
      <c r="F40" s="118"/>
      <c r="G40" s="1780"/>
    </row>
    <row r="41" spans="1:9" s="57" customFormat="1" ht="15" customHeight="1" x14ac:dyDescent="0.25">
      <c r="A41" s="1555" t="s">
        <v>844</v>
      </c>
      <c r="B41" s="1169"/>
      <c r="C41" s="1169"/>
      <c r="D41" s="1759"/>
      <c r="E41" s="148"/>
      <c r="F41" s="118"/>
      <c r="G41" s="1780"/>
    </row>
    <row r="42" spans="1:9" s="57" customFormat="1" ht="15" customHeight="1" x14ac:dyDescent="0.25">
      <c r="A42" s="1763" t="s">
        <v>844</v>
      </c>
      <c r="B42" s="150" t="s">
        <v>847</v>
      </c>
      <c r="C42" s="150"/>
      <c r="D42" s="1773"/>
      <c r="E42" s="1170"/>
      <c r="F42" s="1171"/>
      <c r="G42" s="1764"/>
      <c r="H42" s="1562"/>
    </row>
    <row r="43" spans="1:9" s="57" customFormat="1" ht="15" customHeight="1" x14ac:dyDescent="0.25">
      <c r="A43" s="885"/>
      <c r="B43" s="885"/>
      <c r="C43" s="885"/>
      <c r="D43" s="1774"/>
      <c r="E43" s="1168"/>
      <c r="F43" s="1167"/>
      <c r="G43" s="1779"/>
      <c r="H43" s="1562"/>
    </row>
    <row r="44" spans="1:9" ht="15" customHeight="1" x14ac:dyDescent="0.25"/>
    <row r="45" spans="1:9" ht="15" customHeight="1" x14ac:dyDescent="0.25">
      <c r="A45" s="16" t="s">
        <v>245</v>
      </c>
    </row>
    <row r="46" spans="1:9" s="16" customFormat="1" ht="30" customHeight="1" x14ac:dyDescent="0.25">
      <c r="A46" s="1031"/>
      <c r="B46" s="1765"/>
      <c r="C46" s="1032"/>
      <c r="D46" s="2794" t="s">
        <v>1026</v>
      </c>
      <c r="E46" s="2794"/>
      <c r="F46" s="2795" t="s">
        <v>1203</v>
      </c>
      <c r="G46" s="2795"/>
    </row>
    <row r="47" spans="1:9" ht="15" customHeight="1" x14ac:dyDescent="0.25">
      <c r="A47" s="1766" t="s">
        <v>876</v>
      </c>
      <c r="B47" s="1767"/>
      <c r="C47" s="1768"/>
      <c r="D47" s="2796"/>
      <c r="E47" s="2796"/>
      <c r="F47" s="2796"/>
      <c r="G47" s="2796"/>
      <c r="I47" s="31"/>
    </row>
    <row r="48" spans="1:9" ht="15" customHeight="1" x14ac:dyDescent="0.25">
      <c r="A48" s="1766" t="s">
        <v>871</v>
      </c>
      <c r="B48" s="1767"/>
      <c r="C48" s="1768"/>
      <c r="D48" s="2796"/>
      <c r="E48" s="2796"/>
      <c r="F48" s="2796"/>
      <c r="G48" s="2796"/>
      <c r="I48" s="31"/>
    </row>
    <row r="49" spans="1:9" ht="15" customHeight="1" thickBot="1" x14ac:dyDescent="0.3">
      <c r="A49" s="1769" t="s">
        <v>872</v>
      </c>
      <c r="B49" s="1770"/>
      <c r="C49" s="1771"/>
      <c r="D49" s="2792"/>
      <c r="E49" s="2792"/>
      <c r="F49" s="2792"/>
      <c r="G49" s="2792"/>
      <c r="I49" s="31"/>
    </row>
    <row r="50" spans="1:9" ht="15" customHeight="1" x14ac:dyDescent="0.25">
      <c r="A50" s="266" t="s">
        <v>1030</v>
      </c>
      <c r="B50" s="1772"/>
      <c r="C50" s="267"/>
      <c r="D50" s="2793"/>
      <c r="E50" s="2793"/>
      <c r="F50" s="2793"/>
      <c r="G50" s="2793"/>
      <c r="I50" s="31"/>
    </row>
    <row r="51" spans="1:9" ht="15" customHeight="1" x14ac:dyDescent="0.25"/>
  </sheetData>
  <mergeCells count="10">
    <mergeCell ref="D49:E49"/>
    <mergeCell ref="F49:G49"/>
    <mergeCell ref="D50:E50"/>
    <mergeCell ref="F50:G50"/>
    <mergeCell ref="D46:E46"/>
    <mergeCell ref="F46:G46"/>
    <mergeCell ref="D47:E47"/>
    <mergeCell ref="F47:G47"/>
    <mergeCell ref="D48:E48"/>
    <mergeCell ref="F48:G48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rgb="FFED207B"/>
  </sheetPr>
  <dimension ref="A1:R26"/>
  <sheetViews>
    <sheetView zoomScaleNormal="100" zoomScalePageLayoutView="115" workbookViewId="0">
      <selection activeCell="A3" sqref="A3"/>
    </sheetView>
  </sheetViews>
  <sheetFormatPr baseColWidth="10" defaultColWidth="10.85546875" defaultRowHeight="12.75" x14ac:dyDescent="0.2"/>
  <cols>
    <col min="1" max="1" width="5.28515625" style="151" customWidth="1"/>
    <col min="2" max="2" width="5.85546875" style="151" bestFit="1" customWidth="1"/>
    <col min="3" max="3" width="5" style="151" bestFit="1" customWidth="1"/>
    <col min="4" max="4" width="14.85546875" style="151" customWidth="1"/>
    <col min="5" max="6" width="8.85546875" style="151" customWidth="1"/>
    <col min="7" max="7" width="7" style="151" bestFit="1" customWidth="1"/>
    <col min="8" max="8" width="7.85546875" style="151" bestFit="1" customWidth="1"/>
    <col min="9" max="9" width="8.7109375" style="151" bestFit="1" customWidth="1"/>
    <col min="10" max="10" width="7.7109375" style="151" bestFit="1" customWidth="1"/>
    <col min="11" max="11" width="9.140625" style="151" bestFit="1" customWidth="1"/>
    <col min="12" max="12" width="7.85546875" style="151" bestFit="1" customWidth="1"/>
    <col min="13" max="13" width="7" style="151" bestFit="1" customWidth="1"/>
    <col min="14" max="14" width="7.85546875" style="151" bestFit="1" customWidth="1"/>
    <col min="15" max="16" width="7" style="151" bestFit="1" customWidth="1"/>
    <col min="17" max="17" width="5.7109375" style="151" bestFit="1" customWidth="1"/>
    <col min="18" max="18" width="5.85546875" style="151" bestFit="1" customWidth="1"/>
    <col min="19" max="16384" width="10.85546875" style="151"/>
  </cols>
  <sheetData>
    <row r="1" spans="1:18" ht="15" customHeight="1" x14ac:dyDescent="0.2">
      <c r="A1" s="125" t="s">
        <v>1204</v>
      </c>
    </row>
    <row r="2" spans="1:18" ht="15" customHeight="1" x14ac:dyDescent="0.2">
      <c r="A2" s="138" t="s">
        <v>1031</v>
      </c>
    </row>
    <row r="3" spans="1:18" ht="15" customHeight="1" x14ac:dyDescent="0.2">
      <c r="A3" s="138"/>
    </row>
    <row r="4" spans="1:18" ht="15" customHeight="1" x14ac:dyDescent="0.2">
      <c r="A4" s="125" t="s">
        <v>368</v>
      </c>
      <c r="G4" s="154"/>
    </row>
    <row r="5" spans="1:18" ht="17.100000000000001" customHeight="1" x14ac:dyDescent="0.2">
      <c r="A5" s="2806" t="s">
        <v>1032</v>
      </c>
      <c r="B5" s="2807"/>
      <c r="C5" s="2807"/>
      <c r="D5" s="2807"/>
      <c r="E5" s="1785"/>
      <c r="F5" s="1785"/>
      <c r="G5" s="1785"/>
      <c r="H5" s="1785"/>
      <c r="I5" s="2806" t="s">
        <v>1033</v>
      </c>
      <c r="J5" s="2808"/>
      <c r="K5" s="2808"/>
      <c r="L5" s="2808"/>
      <c r="M5" s="2808"/>
      <c r="N5" s="2808"/>
      <c r="O5" s="2808"/>
      <c r="P5" s="2808"/>
      <c r="Q5" s="2808"/>
      <c r="R5" s="2809"/>
    </row>
    <row r="6" spans="1:18" ht="30.75" customHeight="1" x14ac:dyDescent="0.2">
      <c r="A6" s="2810" t="s">
        <v>1034</v>
      </c>
      <c r="B6" s="2810" t="s">
        <v>665</v>
      </c>
      <c r="C6" s="2810" t="s">
        <v>666</v>
      </c>
      <c r="D6" s="2810" t="s">
        <v>683</v>
      </c>
      <c r="E6" s="2810" t="s">
        <v>1035</v>
      </c>
      <c r="F6" s="2810" t="s">
        <v>1036</v>
      </c>
      <c r="G6" s="2810" t="s">
        <v>1037</v>
      </c>
      <c r="H6" s="2810" t="s">
        <v>1038</v>
      </c>
      <c r="I6" s="2810" t="s">
        <v>1205</v>
      </c>
      <c r="J6" s="2810"/>
      <c r="K6" s="2810" t="s">
        <v>1039</v>
      </c>
      <c r="L6" s="2810"/>
      <c r="M6" s="2810"/>
      <c r="N6" s="2810"/>
      <c r="O6" s="2810"/>
      <c r="P6" s="2810"/>
      <c r="Q6" s="2810"/>
      <c r="R6" s="2810"/>
    </row>
    <row r="7" spans="1:18" ht="44.25" customHeight="1" x14ac:dyDescent="0.2">
      <c r="A7" s="2810"/>
      <c r="B7" s="2810"/>
      <c r="C7" s="2810"/>
      <c r="D7" s="2810"/>
      <c r="E7" s="2810"/>
      <c r="F7" s="2810"/>
      <c r="G7" s="2810"/>
      <c r="H7" s="2810"/>
      <c r="I7" s="1786" t="s">
        <v>505</v>
      </c>
      <c r="J7" s="1786" t="s">
        <v>1206</v>
      </c>
      <c r="K7" s="1786" t="s">
        <v>1040</v>
      </c>
      <c r="L7" s="1786" t="s">
        <v>1041</v>
      </c>
      <c r="M7" s="1786" t="s">
        <v>1207</v>
      </c>
      <c r="N7" s="1786" t="s">
        <v>1208</v>
      </c>
      <c r="O7" s="1786" t="s">
        <v>1042</v>
      </c>
      <c r="P7" s="1786" t="s">
        <v>1209</v>
      </c>
      <c r="Q7" s="1786" t="s">
        <v>1210</v>
      </c>
      <c r="R7" s="1786" t="s">
        <v>1043</v>
      </c>
    </row>
    <row r="8" spans="1:18" s="152" customFormat="1" ht="15" customHeight="1" x14ac:dyDescent="0.2">
      <c r="A8" s="1787"/>
      <c r="B8" s="1787"/>
      <c r="C8" s="1787" t="s">
        <v>1211</v>
      </c>
      <c r="D8" s="1788" t="s">
        <v>1044</v>
      </c>
      <c r="E8" s="1789">
        <v>41014.120000000003</v>
      </c>
      <c r="F8" s="1789">
        <v>22381.599999999999</v>
      </c>
      <c r="G8" s="1789">
        <v>3481.3</v>
      </c>
      <c r="H8" s="1789">
        <v>1714.6</v>
      </c>
      <c r="I8" s="1789">
        <v>228472</v>
      </c>
      <c r="J8" s="1789">
        <v>148</v>
      </c>
      <c r="K8" s="1789">
        <v>116236</v>
      </c>
      <c r="L8" s="1789">
        <v>44127</v>
      </c>
      <c r="M8" s="1790">
        <v>6287</v>
      </c>
      <c r="N8" s="1790">
        <v>12521.5</v>
      </c>
      <c r="O8" s="1789">
        <v>924</v>
      </c>
      <c r="P8" s="1789">
        <v>1289</v>
      </c>
      <c r="Q8" s="1789">
        <v>428</v>
      </c>
      <c r="R8" s="1789">
        <v>758</v>
      </c>
    </row>
    <row r="9" spans="1:18" s="152" customFormat="1" ht="15" customHeight="1" x14ac:dyDescent="0.2">
      <c r="A9" s="1791"/>
      <c r="B9" s="1791"/>
      <c r="C9" s="1792"/>
      <c r="D9" s="1793"/>
      <c r="E9" s="1794"/>
      <c r="F9" s="1794"/>
      <c r="G9" s="1794"/>
      <c r="H9" s="1794"/>
      <c r="I9" s="1794"/>
      <c r="J9" s="1794"/>
      <c r="K9" s="1794"/>
      <c r="L9" s="1795"/>
      <c r="M9" s="1794"/>
      <c r="N9" s="1794"/>
      <c r="O9" s="1794"/>
      <c r="P9" s="1794"/>
      <c r="Q9" s="1794"/>
      <c r="R9" s="1794"/>
    </row>
    <row r="10" spans="1:18" s="152" customFormat="1" x14ac:dyDescent="0.2">
      <c r="A10" s="1791"/>
      <c r="B10" s="1791"/>
      <c r="C10" s="1792"/>
      <c r="D10" s="1793"/>
      <c r="E10" s="1794"/>
      <c r="F10" s="1794"/>
      <c r="G10" s="1794"/>
      <c r="H10" s="1794"/>
      <c r="I10" s="1794"/>
      <c r="J10" s="1794"/>
      <c r="K10" s="1795"/>
      <c r="L10" s="1794"/>
      <c r="M10" s="1794"/>
      <c r="N10" s="1794"/>
      <c r="O10" s="1794"/>
      <c r="P10" s="1794"/>
      <c r="Q10" s="1794"/>
      <c r="R10" s="1794"/>
    </row>
    <row r="11" spans="1:18" s="152" customFormat="1" ht="15" customHeight="1" x14ac:dyDescent="0.2">
      <c r="A11" s="1791"/>
      <c r="B11" s="1791"/>
      <c r="C11" s="1792"/>
      <c r="D11" s="1793"/>
      <c r="E11" s="1794"/>
      <c r="F11" s="1794"/>
      <c r="G11" s="1795"/>
      <c r="H11" s="1794"/>
      <c r="I11" s="1794"/>
      <c r="J11" s="1794"/>
      <c r="K11" s="1794"/>
      <c r="L11" s="1794"/>
      <c r="M11" s="1796"/>
      <c r="N11" s="1796"/>
      <c r="O11" s="1794"/>
      <c r="P11" s="1794"/>
      <c r="Q11" s="1794"/>
      <c r="R11" s="1794"/>
    </row>
    <row r="12" spans="1:18" s="152" customFormat="1" ht="15" customHeight="1" x14ac:dyDescent="0.2">
      <c r="A12" s="1791"/>
      <c r="B12" s="1791"/>
      <c r="C12" s="1792"/>
      <c r="D12" s="1793"/>
      <c r="E12" s="1794"/>
      <c r="F12" s="1794"/>
      <c r="G12" s="1794"/>
      <c r="H12" s="1794"/>
      <c r="I12" s="1794"/>
      <c r="J12" s="1794"/>
      <c r="K12" s="1794"/>
      <c r="L12" s="1794"/>
      <c r="M12" s="1796"/>
      <c r="N12" s="1796"/>
      <c r="O12" s="1794"/>
      <c r="P12" s="1794"/>
      <c r="Q12" s="1794"/>
      <c r="R12" s="1794"/>
    </row>
    <row r="13" spans="1:18" s="152" customFormat="1" ht="15" customHeight="1" x14ac:dyDescent="0.2">
      <c r="A13" s="1791"/>
      <c r="B13" s="1791"/>
      <c r="C13" s="1792"/>
      <c r="D13" s="1793"/>
      <c r="E13" s="1794"/>
      <c r="F13" s="1794"/>
      <c r="G13" s="1794"/>
      <c r="H13" s="1794"/>
      <c r="I13" s="1794"/>
      <c r="J13" s="1794"/>
      <c r="K13" s="1794"/>
      <c r="L13" s="1794"/>
      <c r="M13" s="1796"/>
      <c r="N13" s="1796"/>
      <c r="O13" s="1794"/>
      <c r="P13" s="1794"/>
      <c r="Q13" s="1794"/>
      <c r="R13" s="1794"/>
    </row>
    <row r="14" spans="1:18" s="152" customFormat="1" ht="15" customHeight="1" x14ac:dyDescent="0.2">
      <c r="A14" s="1791"/>
      <c r="B14" s="1791"/>
      <c r="C14" s="1792"/>
      <c r="D14" s="1793"/>
      <c r="E14" s="1794"/>
      <c r="F14" s="1794"/>
      <c r="G14" s="1794"/>
      <c r="H14" s="1794"/>
      <c r="I14" s="1794"/>
      <c r="J14" s="1794"/>
      <c r="K14" s="1794"/>
      <c r="L14" s="1794"/>
      <c r="M14" s="1796"/>
      <c r="N14" s="1796"/>
      <c r="O14" s="1794"/>
      <c r="P14" s="1794"/>
      <c r="Q14" s="1794"/>
      <c r="R14" s="1794"/>
    </row>
    <row r="15" spans="1:18" s="152" customFormat="1" ht="15" customHeight="1" x14ac:dyDescent="0.2">
      <c r="A15" s="1791"/>
      <c r="B15" s="1791"/>
      <c r="C15" s="1792"/>
      <c r="D15" s="1793"/>
      <c r="E15" s="1794"/>
      <c r="F15" s="1794"/>
      <c r="G15" s="1794"/>
      <c r="H15" s="1794"/>
      <c r="I15" s="1794"/>
      <c r="J15" s="1794"/>
      <c r="K15" s="1797"/>
      <c r="L15" s="1794"/>
      <c r="M15" s="1794"/>
      <c r="N15" s="1794"/>
      <c r="O15" s="1794"/>
      <c r="P15" s="1794"/>
      <c r="Q15" s="1794"/>
      <c r="R15" s="1794"/>
    </row>
    <row r="16" spans="1:18" s="152" customFormat="1" x14ac:dyDescent="0.2">
      <c r="A16" s="1791"/>
      <c r="B16" s="1791"/>
      <c r="C16" s="1792"/>
      <c r="D16" s="1793"/>
      <c r="E16" s="1794"/>
      <c r="F16" s="1794"/>
      <c r="G16" s="1794"/>
      <c r="H16" s="1794"/>
      <c r="I16" s="1794"/>
      <c r="J16" s="1794"/>
      <c r="K16" s="1794"/>
      <c r="L16" s="1794"/>
      <c r="M16" s="1794"/>
      <c r="N16" s="1794"/>
      <c r="O16" s="1794"/>
      <c r="P16" s="1794"/>
      <c r="Q16" s="1794"/>
      <c r="R16" s="1794"/>
    </row>
    <row r="17" spans="1:18" s="152" customFormat="1" x14ac:dyDescent="0.2">
      <c r="A17" s="1791"/>
      <c r="B17" s="1791"/>
      <c r="C17" s="1792"/>
      <c r="D17" s="1793"/>
      <c r="E17" s="1794"/>
      <c r="F17" s="1794"/>
      <c r="G17" s="1794"/>
      <c r="H17" s="1794"/>
      <c r="I17" s="1794"/>
      <c r="J17" s="1794"/>
      <c r="K17" s="1794"/>
      <c r="L17" s="1794"/>
      <c r="M17" s="1794"/>
      <c r="N17" s="1794"/>
      <c r="O17" s="1794"/>
      <c r="P17" s="1794"/>
      <c r="Q17" s="1794"/>
      <c r="R17" s="1794"/>
    </row>
    <row r="18" spans="1:18" s="152" customFormat="1" ht="15" customHeight="1" x14ac:dyDescent="0.2">
      <c r="A18" s="1791"/>
      <c r="B18" s="1791"/>
      <c r="C18" s="1792"/>
      <c r="D18" s="1793"/>
      <c r="E18" s="1794"/>
      <c r="F18" s="1794"/>
      <c r="G18" s="1794"/>
      <c r="H18" s="1794"/>
      <c r="I18" s="1794"/>
      <c r="J18" s="1794"/>
      <c r="K18" s="1794"/>
      <c r="L18" s="1794"/>
      <c r="M18" s="1794"/>
      <c r="N18" s="1794"/>
      <c r="O18" s="1794"/>
      <c r="P18" s="1794"/>
      <c r="Q18" s="1794"/>
      <c r="R18" s="1794"/>
    </row>
    <row r="19" spans="1:18" s="152" customFormat="1" ht="15" customHeight="1" thickBot="1" x14ac:dyDescent="0.25">
      <c r="A19" s="1798"/>
      <c r="B19" s="1798"/>
      <c r="C19" s="1799"/>
      <c r="D19" s="1800"/>
      <c r="E19" s="1801"/>
      <c r="F19" s="1801"/>
      <c r="G19" s="1801"/>
      <c r="H19" s="1801"/>
      <c r="I19" s="1801"/>
      <c r="J19" s="1801"/>
      <c r="K19" s="1801"/>
      <c r="L19" s="1801"/>
      <c r="M19" s="1801"/>
      <c r="N19" s="1801"/>
      <c r="O19" s="1801"/>
      <c r="P19" s="1801"/>
      <c r="Q19" s="1801"/>
      <c r="R19" s="1801"/>
    </row>
    <row r="20" spans="1:18" ht="15" customHeight="1" thickBot="1" x14ac:dyDescent="0.25">
      <c r="A20" s="2797" t="s">
        <v>108</v>
      </c>
      <c r="B20" s="2798"/>
      <c r="C20" s="2798"/>
      <c r="D20" s="2799"/>
      <c r="E20" s="1802"/>
      <c r="F20" s="1802"/>
      <c r="G20" s="1802"/>
      <c r="H20" s="1802"/>
      <c r="I20" s="1802"/>
      <c r="J20" s="1802"/>
      <c r="K20" s="1802"/>
      <c r="L20" s="1802"/>
      <c r="M20" s="1802"/>
      <c r="N20" s="1802"/>
      <c r="O20" s="1802"/>
      <c r="P20" s="1802"/>
      <c r="Q20" s="1802"/>
      <c r="R20" s="1802"/>
    </row>
    <row r="21" spans="1:18" ht="15" customHeight="1" thickBot="1" x14ac:dyDescent="0.25">
      <c r="A21" s="2800" t="s">
        <v>686</v>
      </c>
      <c r="B21" s="2801"/>
      <c r="C21" s="2801"/>
      <c r="D21" s="2801"/>
      <c r="E21" s="2801"/>
      <c r="F21" s="2802"/>
      <c r="G21" s="1803"/>
      <c r="H21" s="1803"/>
      <c r="I21" s="2803"/>
      <c r="J21" s="2804"/>
      <c r="K21" s="2804"/>
      <c r="L21" s="2804"/>
      <c r="M21" s="2804"/>
      <c r="N21" s="2804"/>
      <c r="O21" s="2804"/>
      <c r="P21" s="2804"/>
      <c r="Q21" s="2804"/>
      <c r="R21" s="2805"/>
    </row>
    <row r="22" spans="1:18" ht="15" customHeight="1" thickTop="1" x14ac:dyDescent="0.2"/>
    <row r="23" spans="1:18" ht="15" customHeight="1" x14ac:dyDescent="0.2"/>
    <row r="24" spans="1:18" ht="15" customHeight="1" x14ac:dyDescent="0.2"/>
    <row r="25" spans="1:18" ht="15" customHeight="1" x14ac:dyDescent="0.2"/>
    <row r="26" spans="1:18" ht="15" customHeight="1" x14ac:dyDescent="0.2"/>
  </sheetData>
  <mergeCells count="15">
    <mergeCell ref="A20:D20"/>
    <mergeCell ref="A21:F21"/>
    <mergeCell ref="I21:R21"/>
    <mergeCell ref="A5:D5"/>
    <mergeCell ref="I5:R5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R6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  <legacyDrawingHF r:id="rId2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>
    <tabColor rgb="FFED207B"/>
  </sheetPr>
  <dimension ref="A1:K848"/>
  <sheetViews>
    <sheetView showZeros="0" zoomScaleNormal="100" zoomScalePageLayoutView="130" workbookViewId="0">
      <selection activeCell="A3" sqref="A3"/>
    </sheetView>
  </sheetViews>
  <sheetFormatPr baseColWidth="10" defaultColWidth="10.85546875" defaultRowHeight="12.75" x14ac:dyDescent="0.2"/>
  <cols>
    <col min="1" max="1" width="5.5703125" style="153" customWidth="1"/>
    <col min="2" max="2" width="21.140625" style="153" customWidth="1"/>
    <col min="3" max="3" width="7.42578125" style="153" customWidth="1"/>
    <col min="4" max="4" width="10.85546875" style="153" customWidth="1"/>
    <col min="5" max="5" width="25.7109375" style="153" customWidth="1"/>
    <col min="6" max="6" width="11.28515625" style="153" customWidth="1"/>
    <col min="7" max="7" width="10.42578125" style="153" customWidth="1"/>
    <col min="8" max="8" width="7.42578125" style="153" customWidth="1"/>
    <col min="9" max="9" width="8.42578125" style="153" customWidth="1"/>
    <col min="10" max="10" width="9.5703125" style="153" bestFit="1" customWidth="1"/>
    <col min="11" max="11" width="10.5703125" style="153" bestFit="1" customWidth="1"/>
    <col min="12" max="16384" width="10.85546875" style="153"/>
  </cols>
  <sheetData>
    <row r="1" spans="1:11" ht="15" x14ac:dyDescent="0.2">
      <c r="A1" s="125" t="s">
        <v>1204</v>
      </c>
    </row>
    <row r="2" spans="1:11" ht="15" x14ac:dyDescent="0.2">
      <c r="A2" s="138" t="s">
        <v>1031</v>
      </c>
    </row>
    <row r="3" spans="1:11" ht="15" x14ac:dyDescent="0.2">
      <c r="A3" s="138"/>
    </row>
    <row r="4" spans="1:11" ht="15" customHeight="1" x14ac:dyDescent="0.2">
      <c r="A4" s="125" t="s">
        <v>245</v>
      </c>
    </row>
    <row r="5" spans="1:11" s="151" customFormat="1" ht="15" customHeight="1" x14ac:dyDescent="0.25">
      <c r="A5" s="2657" t="s">
        <v>790</v>
      </c>
      <c r="B5" s="2658"/>
      <c r="C5" s="2658"/>
      <c r="D5" s="2658"/>
      <c r="E5" s="2658"/>
      <c r="F5" s="2658"/>
      <c r="G5" s="2658"/>
      <c r="H5" s="2659"/>
      <c r="I5" s="1804"/>
      <c r="J5" s="1805"/>
      <c r="K5" s="1805"/>
    </row>
    <row r="6" spans="1:11" s="151" customFormat="1" ht="15" customHeight="1" x14ac:dyDescent="0.2">
      <c r="A6" s="2815" t="s">
        <v>791</v>
      </c>
      <c r="B6" s="2815" t="s">
        <v>792</v>
      </c>
      <c r="C6" s="2815" t="s">
        <v>1146</v>
      </c>
      <c r="D6" s="2815" t="s">
        <v>794</v>
      </c>
      <c r="E6" s="2816" t="s">
        <v>1147</v>
      </c>
      <c r="F6" s="2815" t="s">
        <v>796</v>
      </c>
      <c r="G6" s="2815" t="s">
        <v>797</v>
      </c>
      <c r="H6" s="2815" t="s">
        <v>1148</v>
      </c>
      <c r="I6" s="2811" t="s">
        <v>1149</v>
      </c>
      <c r="J6" s="2813" t="s">
        <v>1045</v>
      </c>
      <c r="K6" s="2814"/>
    </row>
    <row r="7" spans="1:11" s="151" customFormat="1" ht="45" x14ac:dyDescent="0.2">
      <c r="A7" s="2815"/>
      <c r="B7" s="2815"/>
      <c r="C7" s="2815"/>
      <c r="D7" s="2815"/>
      <c r="E7" s="2817"/>
      <c r="F7" s="2815"/>
      <c r="G7" s="2815"/>
      <c r="H7" s="2815"/>
      <c r="I7" s="2812"/>
      <c r="J7" s="1806" t="s">
        <v>1150</v>
      </c>
      <c r="K7" s="1806" t="s">
        <v>1151</v>
      </c>
    </row>
    <row r="8" spans="1:11" s="151" customFormat="1" ht="30" x14ac:dyDescent="0.2">
      <c r="A8" s="1807" t="s">
        <v>1211</v>
      </c>
      <c r="B8" s="1808" t="s">
        <v>1212</v>
      </c>
      <c r="C8" s="1807" t="s">
        <v>1211</v>
      </c>
      <c r="D8" s="1807" t="s">
        <v>1211</v>
      </c>
      <c r="E8" s="1537" t="s">
        <v>1046</v>
      </c>
      <c r="F8" s="1807" t="s">
        <v>1211</v>
      </c>
      <c r="G8" s="1807" t="s">
        <v>1211</v>
      </c>
      <c r="H8" s="1807" t="s">
        <v>1211</v>
      </c>
      <c r="I8" s="1807" t="s">
        <v>1211</v>
      </c>
      <c r="J8" s="1809">
        <v>8235</v>
      </c>
      <c r="K8" s="1810">
        <v>11941</v>
      </c>
    </row>
    <row r="9" spans="1:11" s="151" customFormat="1" ht="30" x14ac:dyDescent="0.2">
      <c r="A9" s="1811">
        <v>21</v>
      </c>
      <c r="B9" s="986" t="s">
        <v>1047</v>
      </c>
      <c r="C9" s="1811" t="s">
        <v>1048</v>
      </c>
      <c r="D9" s="1812" t="s">
        <v>1213</v>
      </c>
      <c r="E9" s="1537" t="s">
        <v>1049</v>
      </c>
      <c r="F9" s="1813">
        <v>1400</v>
      </c>
      <c r="G9" s="1812" t="s">
        <v>1214</v>
      </c>
      <c r="H9" s="1811">
        <v>8</v>
      </c>
      <c r="I9" s="1811">
        <v>12.5</v>
      </c>
      <c r="J9" s="1813"/>
      <c r="K9" s="1814"/>
    </row>
    <row r="10" spans="1:11" s="151" customFormat="1" ht="30" customHeight="1" thickBot="1" x14ac:dyDescent="0.25">
      <c r="A10" s="1815">
        <v>22</v>
      </c>
      <c r="B10" s="1816"/>
      <c r="C10" s="1815"/>
      <c r="D10" s="1817"/>
      <c r="E10" s="1818"/>
      <c r="F10" s="1819"/>
      <c r="G10" s="1817"/>
      <c r="H10" s="1815"/>
      <c r="I10" s="1815"/>
      <c r="J10" s="1819"/>
      <c r="K10" s="1820"/>
    </row>
    <row r="11" spans="1:11" s="151" customFormat="1" ht="30" customHeight="1" thickBot="1" x14ac:dyDescent="0.25">
      <c r="A11" s="1542"/>
      <c r="B11" s="1543"/>
      <c r="C11" s="1543"/>
      <c r="D11" s="1821"/>
      <c r="E11" s="1822"/>
      <c r="F11" s="323"/>
      <c r="G11" s="323"/>
      <c r="H11" s="323"/>
      <c r="I11" s="323"/>
      <c r="J11" s="1823"/>
      <c r="K11" s="323"/>
    </row>
    <row r="12" spans="1:11" s="151" customFormat="1" ht="15" customHeight="1" thickTop="1" x14ac:dyDescent="0.2"/>
    <row r="13" spans="1:11" s="151" customFormat="1" ht="15" customHeight="1" x14ac:dyDescent="0.2"/>
    <row r="14" spans="1:11" s="151" customFormat="1" ht="15" customHeight="1" x14ac:dyDescent="0.2"/>
    <row r="15" spans="1:11" s="151" customFormat="1" x14ac:dyDescent="0.2"/>
    <row r="16" spans="1:11" s="151" customFormat="1" x14ac:dyDescent="0.2"/>
    <row r="17" s="151" customFormat="1" x14ac:dyDescent="0.2"/>
    <row r="18" s="151" customFormat="1" x14ac:dyDescent="0.2"/>
    <row r="19" s="151" customFormat="1" x14ac:dyDescent="0.2"/>
    <row r="20" s="151" customFormat="1" x14ac:dyDescent="0.2"/>
    <row r="21" s="151" customFormat="1" x14ac:dyDescent="0.2"/>
    <row r="22" s="151" customFormat="1" x14ac:dyDescent="0.2"/>
    <row r="23" s="151" customFormat="1" x14ac:dyDescent="0.2"/>
    <row r="24" s="151" customFormat="1" x14ac:dyDescent="0.2"/>
    <row r="25" s="151" customFormat="1" x14ac:dyDescent="0.2"/>
    <row r="26" s="151" customFormat="1" x14ac:dyDescent="0.2"/>
    <row r="27" s="151" customFormat="1" x14ac:dyDescent="0.2"/>
    <row r="28" s="151" customFormat="1" x14ac:dyDescent="0.2"/>
    <row r="29" s="151" customFormat="1" x14ac:dyDescent="0.2"/>
    <row r="30" s="151" customFormat="1" x14ac:dyDescent="0.2"/>
    <row r="31" s="151" customFormat="1" x14ac:dyDescent="0.2"/>
    <row r="32" s="151" customFormat="1" x14ac:dyDescent="0.2"/>
    <row r="33" s="151" customFormat="1" x14ac:dyDescent="0.2"/>
    <row r="34" s="151" customFormat="1" x14ac:dyDescent="0.2"/>
    <row r="35" s="151" customFormat="1" x14ac:dyDescent="0.2"/>
    <row r="36" s="151" customFormat="1" x14ac:dyDescent="0.2"/>
    <row r="37" s="151" customFormat="1" x14ac:dyDescent="0.2"/>
    <row r="38" s="151" customFormat="1" x14ac:dyDescent="0.2"/>
    <row r="39" s="151" customFormat="1" x14ac:dyDescent="0.2"/>
    <row r="40" s="151" customFormat="1" x14ac:dyDescent="0.2"/>
    <row r="41" s="151" customFormat="1" x14ac:dyDescent="0.2"/>
    <row r="42" s="151" customFormat="1" x14ac:dyDescent="0.2"/>
    <row r="43" s="151" customFormat="1" x14ac:dyDescent="0.2"/>
    <row r="44" s="151" customFormat="1" x14ac:dyDescent="0.2"/>
    <row r="45" s="151" customFormat="1" x14ac:dyDescent="0.2"/>
    <row r="46" s="151" customFormat="1" x14ac:dyDescent="0.2"/>
    <row r="47" s="151" customFormat="1" x14ac:dyDescent="0.2"/>
    <row r="48" s="151" customFormat="1" x14ac:dyDescent="0.2"/>
    <row r="49" s="151" customFormat="1" x14ac:dyDescent="0.2"/>
    <row r="50" s="151" customFormat="1" x14ac:dyDescent="0.2"/>
    <row r="51" s="151" customFormat="1" x14ac:dyDescent="0.2"/>
    <row r="52" s="151" customFormat="1" x14ac:dyDescent="0.2"/>
    <row r="53" s="151" customFormat="1" x14ac:dyDescent="0.2"/>
    <row r="54" s="151" customFormat="1" x14ac:dyDescent="0.2"/>
    <row r="55" s="151" customFormat="1" x14ac:dyDescent="0.2"/>
    <row r="56" s="151" customFormat="1" x14ac:dyDescent="0.2"/>
    <row r="57" s="151" customFormat="1" x14ac:dyDescent="0.2"/>
    <row r="58" s="151" customFormat="1" x14ac:dyDescent="0.2"/>
    <row r="59" s="151" customFormat="1" x14ac:dyDescent="0.2"/>
    <row r="60" s="151" customFormat="1" x14ac:dyDescent="0.2"/>
    <row r="61" s="151" customFormat="1" x14ac:dyDescent="0.2"/>
    <row r="62" s="151" customFormat="1" x14ac:dyDescent="0.2"/>
    <row r="63" s="151" customFormat="1" x14ac:dyDescent="0.2"/>
    <row r="64" s="151" customFormat="1" x14ac:dyDescent="0.2"/>
    <row r="65" s="151" customFormat="1" x14ac:dyDescent="0.2"/>
    <row r="66" s="151" customFormat="1" x14ac:dyDescent="0.2"/>
    <row r="67" s="151" customFormat="1" x14ac:dyDescent="0.2"/>
    <row r="68" s="151" customFormat="1" x14ac:dyDescent="0.2"/>
    <row r="69" s="151" customFormat="1" x14ac:dyDescent="0.2"/>
    <row r="70" s="151" customFormat="1" x14ac:dyDescent="0.2"/>
    <row r="71" s="151" customFormat="1" x14ac:dyDescent="0.2"/>
    <row r="72" s="151" customFormat="1" x14ac:dyDescent="0.2"/>
    <row r="73" s="151" customFormat="1" x14ac:dyDescent="0.2"/>
    <row r="74" s="151" customFormat="1" x14ac:dyDescent="0.2"/>
    <row r="75" s="151" customFormat="1" x14ac:dyDescent="0.2"/>
    <row r="76" s="151" customFormat="1" x14ac:dyDescent="0.2"/>
    <row r="77" s="151" customFormat="1" x14ac:dyDescent="0.2"/>
    <row r="78" s="151" customFormat="1" x14ac:dyDescent="0.2"/>
    <row r="79" s="151" customFormat="1" x14ac:dyDescent="0.2"/>
    <row r="80" s="151" customFormat="1" x14ac:dyDescent="0.2"/>
    <row r="81" s="151" customFormat="1" x14ac:dyDescent="0.2"/>
    <row r="82" s="151" customFormat="1" x14ac:dyDescent="0.2"/>
    <row r="83" s="151" customFormat="1" x14ac:dyDescent="0.2"/>
    <row r="84" s="151" customFormat="1" x14ac:dyDescent="0.2"/>
    <row r="85" s="151" customFormat="1" x14ac:dyDescent="0.2"/>
    <row r="86" s="151" customFormat="1" x14ac:dyDescent="0.2"/>
    <row r="87" s="151" customFormat="1" x14ac:dyDescent="0.2"/>
    <row r="88" s="151" customFormat="1" x14ac:dyDescent="0.2"/>
    <row r="89" s="151" customFormat="1" x14ac:dyDescent="0.2"/>
    <row r="90" s="151" customFormat="1" x14ac:dyDescent="0.2"/>
    <row r="91" s="151" customFormat="1" x14ac:dyDescent="0.2"/>
    <row r="92" s="151" customFormat="1" x14ac:dyDescent="0.2"/>
    <row r="93" s="151" customFormat="1" x14ac:dyDescent="0.2"/>
    <row r="94" s="151" customFormat="1" x14ac:dyDescent="0.2"/>
    <row r="95" s="151" customFormat="1" x14ac:dyDescent="0.2"/>
    <row r="96" s="151" customFormat="1" x14ac:dyDescent="0.2"/>
    <row r="97" s="151" customFormat="1" x14ac:dyDescent="0.2"/>
    <row r="98" s="151" customFormat="1" x14ac:dyDescent="0.2"/>
    <row r="99" s="151" customFormat="1" x14ac:dyDescent="0.2"/>
    <row r="100" s="151" customFormat="1" x14ac:dyDescent="0.2"/>
    <row r="101" s="151" customFormat="1" x14ac:dyDescent="0.2"/>
    <row r="102" s="151" customFormat="1" x14ac:dyDescent="0.2"/>
    <row r="103" s="151" customFormat="1" x14ac:dyDescent="0.2"/>
    <row r="104" s="151" customFormat="1" x14ac:dyDescent="0.2"/>
    <row r="105" s="151" customFormat="1" x14ac:dyDescent="0.2"/>
    <row r="106" s="151" customFormat="1" x14ac:dyDescent="0.2"/>
    <row r="107" s="151" customFormat="1" x14ac:dyDescent="0.2"/>
    <row r="108" s="151" customFormat="1" x14ac:dyDescent="0.2"/>
    <row r="109" s="151" customFormat="1" x14ac:dyDescent="0.2"/>
    <row r="110" s="151" customFormat="1" x14ac:dyDescent="0.2"/>
    <row r="111" s="151" customFormat="1" x14ac:dyDescent="0.2"/>
    <row r="112" s="151" customFormat="1" x14ac:dyDescent="0.2"/>
    <row r="113" s="151" customFormat="1" x14ac:dyDescent="0.2"/>
    <row r="114" s="151" customFormat="1" x14ac:dyDescent="0.2"/>
    <row r="115" s="151" customFormat="1" x14ac:dyDescent="0.2"/>
    <row r="116" s="151" customFormat="1" x14ac:dyDescent="0.2"/>
    <row r="117" s="151" customFormat="1" x14ac:dyDescent="0.2"/>
    <row r="118" s="151" customFormat="1" x14ac:dyDescent="0.2"/>
    <row r="119" s="151" customFormat="1" x14ac:dyDescent="0.2"/>
    <row r="120" s="151" customFormat="1" x14ac:dyDescent="0.2"/>
    <row r="121" s="151" customFormat="1" x14ac:dyDescent="0.2"/>
    <row r="122" s="151" customFormat="1" x14ac:dyDescent="0.2"/>
    <row r="123" s="151" customFormat="1" x14ac:dyDescent="0.2"/>
    <row r="124" s="151" customFormat="1" x14ac:dyDescent="0.2"/>
    <row r="125" s="151" customFormat="1" x14ac:dyDescent="0.2"/>
    <row r="126" s="151" customFormat="1" x14ac:dyDescent="0.2"/>
    <row r="127" s="151" customFormat="1" x14ac:dyDescent="0.2"/>
    <row r="128" s="151" customFormat="1" x14ac:dyDescent="0.2"/>
    <row r="129" s="151" customFormat="1" x14ac:dyDescent="0.2"/>
    <row r="130" s="151" customFormat="1" x14ac:dyDescent="0.2"/>
    <row r="131" s="151" customFormat="1" x14ac:dyDescent="0.2"/>
    <row r="132" s="151" customFormat="1" x14ac:dyDescent="0.2"/>
    <row r="133" s="151" customFormat="1" x14ac:dyDescent="0.2"/>
    <row r="134" s="151" customFormat="1" x14ac:dyDescent="0.2"/>
    <row r="135" s="151" customFormat="1" x14ac:dyDescent="0.2"/>
    <row r="136" s="151" customFormat="1" x14ac:dyDescent="0.2"/>
    <row r="137" s="151" customFormat="1" x14ac:dyDescent="0.2"/>
    <row r="138" s="151" customFormat="1" x14ac:dyDescent="0.2"/>
    <row r="139" s="151" customFormat="1" x14ac:dyDescent="0.2"/>
    <row r="140" s="151" customFormat="1" x14ac:dyDescent="0.2"/>
    <row r="141" s="151" customFormat="1" x14ac:dyDescent="0.2"/>
    <row r="142" s="151" customFormat="1" x14ac:dyDescent="0.2"/>
    <row r="143" s="151" customFormat="1" x14ac:dyDescent="0.2"/>
    <row r="144" s="151" customFormat="1" x14ac:dyDescent="0.2"/>
    <row r="145" s="151" customFormat="1" x14ac:dyDescent="0.2"/>
    <row r="146" s="151" customFormat="1" x14ac:dyDescent="0.2"/>
    <row r="147" s="151" customFormat="1" x14ac:dyDescent="0.2"/>
    <row r="148" s="151" customFormat="1" x14ac:dyDescent="0.2"/>
    <row r="149" s="151" customFormat="1" x14ac:dyDescent="0.2"/>
    <row r="150" s="151" customFormat="1" x14ac:dyDescent="0.2"/>
    <row r="151" s="151" customFormat="1" x14ac:dyDescent="0.2"/>
    <row r="152" s="151" customFormat="1" x14ac:dyDescent="0.2"/>
    <row r="153" s="151" customFormat="1" x14ac:dyDescent="0.2"/>
    <row r="154" s="151" customFormat="1" x14ac:dyDescent="0.2"/>
    <row r="155" s="151" customFormat="1" x14ac:dyDescent="0.2"/>
    <row r="156" s="151" customFormat="1" x14ac:dyDescent="0.2"/>
    <row r="157" s="151" customFormat="1" x14ac:dyDescent="0.2"/>
    <row r="158" s="151" customFormat="1" x14ac:dyDescent="0.2"/>
    <row r="159" s="151" customFormat="1" x14ac:dyDescent="0.2"/>
    <row r="160" s="151" customFormat="1" x14ac:dyDescent="0.2"/>
    <row r="161" s="151" customFormat="1" x14ac:dyDescent="0.2"/>
    <row r="162" s="151" customFormat="1" x14ac:dyDescent="0.2"/>
    <row r="163" s="151" customFormat="1" x14ac:dyDescent="0.2"/>
    <row r="164" s="151" customFormat="1" x14ac:dyDescent="0.2"/>
    <row r="165" s="151" customFormat="1" x14ac:dyDescent="0.2"/>
    <row r="166" s="151" customFormat="1" x14ac:dyDescent="0.2"/>
    <row r="167" s="151" customFormat="1" x14ac:dyDescent="0.2"/>
    <row r="168" s="151" customFormat="1" x14ac:dyDescent="0.2"/>
    <row r="169" s="151" customFormat="1" x14ac:dyDescent="0.2"/>
    <row r="170" s="151" customFormat="1" x14ac:dyDescent="0.2"/>
    <row r="171" s="151" customFormat="1" x14ac:dyDescent="0.2"/>
    <row r="172" s="151" customFormat="1" x14ac:dyDescent="0.2"/>
    <row r="173" s="151" customFormat="1" x14ac:dyDescent="0.2"/>
    <row r="174" s="151" customFormat="1" x14ac:dyDescent="0.2"/>
    <row r="175" s="151" customFormat="1" x14ac:dyDescent="0.2"/>
    <row r="176" s="151" customFormat="1" x14ac:dyDescent="0.2"/>
    <row r="177" s="151" customFormat="1" x14ac:dyDescent="0.2"/>
    <row r="178" s="151" customFormat="1" x14ac:dyDescent="0.2"/>
    <row r="179" s="151" customFormat="1" x14ac:dyDescent="0.2"/>
    <row r="180" s="151" customFormat="1" x14ac:dyDescent="0.2"/>
    <row r="181" s="151" customFormat="1" x14ac:dyDescent="0.2"/>
    <row r="182" s="151" customFormat="1" x14ac:dyDescent="0.2"/>
    <row r="183" s="151" customFormat="1" x14ac:dyDescent="0.2"/>
    <row r="184" s="151" customFormat="1" x14ac:dyDescent="0.2"/>
    <row r="185" s="151" customFormat="1" x14ac:dyDescent="0.2"/>
    <row r="186" s="151" customFormat="1" x14ac:dyDescent="0.2"/>
    <row r="187" s="151" customFormat="1" x14ac:dyDescent="0.2"/>
    <row r="188" s="151" customFormat="1" x14ac:dyDescent="0.2"/>
    <row r="189" s="151" customFormat="1" x14ac:dyDescent="0.2"/>
    <row r="190" s="151" customFormat="1" x14ac:dyDescent="0.2"/>
    <row r="191" s="151" customFormat="1" x14ac:dyDescent="0.2"/>
    <row r="192" s="151" customFormat="1" x14ac:dyDescent="0.2"/>
    <row r="193" s="151" customFormat="1" x14ac:dyDescent="0.2"/>
    <row r="194" s="151" customFormat="1" x14ac:dyDescent="0.2"/>
    <row r="195" s="151" customFormat="1" x14ac:dyDescent="0.2"/>
    <row r="196" s="151" customFormat="1" x14ac:dyDescent="0.2"/>
    <row r="197" s="151" customFormat="1" x14ac:dyDescent="0.2"/>
    <row r="198" s="151" customFormat="1" x14ac:dyDescent="0.2"/>
    <row r="199" s="151" customFormat="1" x14ac:dyDescent="0.2"/>
    <row r="200" s="151" customFormat="1" x14ac:dyDescent="0.2"/>
    <row r="201" s="151" customFormat="1" x14ac:dyDescent="0.2"/>
    <row r="202" s="151" customFormat="1" x14ac:dyDescent="0.2"/>
    <row r="203" s="151" customFormat="1" x14ac:dyDescent="0.2"/>
    <row r="204" s="151" customFormat="1" x14ac:dyDescent="0.2"/>
    <row r="205" s="151" customFormat="1" x14ac:dyDescent="0.2"/>
    <row r="206" s="151" customFormat="1" x14ac:dyDescent="0.2"/>
    <row r="207" s="151" customFormat="1" x14ac:dyDescent="0.2"/>
    <row r="208" s="151" customFormat="1" x14ac:dyDescent="0.2"/>
    <row r="209" s="151" customFormat="1" x14ac:dyDescent="0.2"/>
    <row r="210" s="151" customFormat="1" x14ac:dyDescent="0.2"/>
    <row r="211" s="151" customFormat="1" x14ac:dyDescent="0.2"/>
    <row r="212" s="151" customFormat="1" x14ac:dyDescent="0.2"/>
    <row r="213" s="151" customFormat="1" x14ac:dyDescent="0.2"/>
    <row r="214" s="151" customFormat="1" x14ac:dyDescent="0.2"/>
    <row r="215" s="151" customFormat="1" x14ac:dyDescent="0.2"/>
    <row r="216" s="151" customFormat="1" x14ac:dyDescent="0.2"/>
    <row r="217" s="151" customFormat="1" x14ac:dyDescent="0.2"/>
    <row r="218" s="151" customFormat="1" x14ac:dyDescent="0.2"/>
    <row r="219" s="151" customFormat="1" x14ac:dyDescent="0.2"/>
    <row r="220" s="151" customFormat="1" x14ac:dyDescent="0.2"/>
    <row r="221" s="151" customFormat="1" x14ac:dyDescent="0.2"/>
    <row r="222" s="151" customFormat="1" x14ac:dyDescent="0.2"/>
    <row r="223" s="151" customFormat="1" x14ac:dyDescent="0.2"/>
    <row r="224" s="151" customFormat="1" x14ac:dyDescent="0.2"/>
    <row r="225" s="151" customFormat="1" x14ac:dyDescent="0.2"/>
    <row r="226" s="151" customFormat="1" x14ac:dyDescent="0.2"/>
    <row r="227" s="151" customFormat="1" x14ac:dyDescent="0.2"/>
    <row r="228" s="151" customFormat="1" x14ac:dyDescent="0.2"/>
    <row r="229" s="151" customFormat="1" x14ac:dyDescent="0.2"/>
    <row r="230" s="151" customFormat="1" x14ac:dyDescent="0.2"/>
    <row r="231" s="151" customFormat="1" x14ac:dyDescent="0.2"/>
    <row r="232" s="151" customFormat="1" x14ac:dyDescent="0.2"/>
    <row r="233" s="151" customFormat="1" x14ac:dyDescent="0.2"/>
    <row r="234" s="151" customFormat="1" x14ac:dyDescent="0.2"/>
    <row r="235" s="151" customFormat="1" x14ac:dyDescent="0.2"/>
    <row r="236" s="151" customFormat="1" x14ac:dyDescent="0.2"/>
    <row r="237" s="151" customFormat="1" x14ac:dyDescent="0.2"/>
    <row r="238" s="151" customFormat="1" x14ac:dyDescent="0.2"/>
    <row r="239" s="151" customFormat="1" x14ac:dyDescent="0.2"/>
    <row r="240" s="151" customFormat="1" x14ac:dyDescent="0.2"/>
    <row r="241" s="151" customFormat="1" x14ac:dyDescent="0.2"/>
    <row r="242" s="151" customFormat="1" x14ac:dyDescent="0.2"/>
    <row r="243" s="151" customFormat="1" x14ac:dyDescent="0.2"/>
    <row r="244" s="151" customFormat="1" x14ac:dyDescent="0.2"/>
    <row r="245" s="151" customFormat="1" x14ac:dyDescent="0.2"/>
    <row r="246" s="151" customFormat="1" x14ac:dyDescent="0.2"/>
    <row r="247" s="151" customFormat="1" x14ac:dyDescent="0.2"/>
    <row r="248" s="151" customFormat="1" x14ac:dyDescent="0.2"/>
    <row r="249" s="151" customFormat="1" x14ac:dyDescent="0.2"/>
    <row r="250" s="151" customFormat="1" x14ac:dyDescent="0.2"/>
    <row r="251" s="151" customFormat="1" x14ac:dyDescent="0.2"/>
    <row r="252" s="151" customFormat="1" x14ac:dyDescent="0.2"/>
    <row r="253" s="151" customFormat="1" x14ac:dyDescent="0.2"/>
    <row r="254" s="151" customFormat="1" x14ac:dyDescent="0.2"/>
    <row r="255" s="151" customFormat="1" x14ac:dyDescent="0.2"/>
    <row r="256" s="151" customFormat="1" x14ac:dyDescent="0.2"/>
    <row r="257" s="151" customFormat="1" x14ac:dyDescent="0.2"/>
    <row r="258" s="151" customFormat="1" x14ac:dyDescent="0.2"/>
    <row r="259" s="151" customFormat="1" x14ac:dyDescent="0.2"/>
    <row r="260" s="151" customFormat="1" x14ac:dyDescent="0.2"/>
    <row r="261" s="151" customFormat="1" x14ac:dyDescent="0.2"/>
    <row r="262" s="151" customFormat="1" x14ac:dyDescent="0.2"/>
    <row r="263" s="151" customFormat="1" x14ac:dyDescent="0.2"/>
    <row r="264" s="151" customFormat="1" x14ac:dyDescent="0.2"/>
    <row r="265" s="151" customFormat="1" x14ac:dyDescent="0.2"/>
    <row r="266" s="151" customFormat="1" x14ac:dyDescent="0.2"/>
    <row r="267" s="151" customFormat="1" x14ac:dyDescent="0.2"/>
    <row r="268" s="151" customFormat="1" x14ac:dyDescent="0.2"/>
    <row r="269" s="151" customFormat="1" x14ac:dyDescent="0.2"/>
    <row r="270" s="151" customFormat="1" x14ac:dyDescent="0.2"/>
    <row r="271" s="151" customFormat="1" x14ac:dyDescent="0.2"/>
    <row r="272" s="151" customFormat="1" x14ac:dyDescent="0.2"/>
    <row r="273" s="151" customFormat="1" x14ac:dyDescent="0.2"/>
    <row r="274" s="151" customFormat="1" x14ac:dyDescent="0.2"/>
    <row r="275" s="151" customFormat="1" x14ac:dyDescent="0.2"/>
    <row r="276" s="151" customFormat="1" x14ac:dyDescent="0.2"/>
    <row r="277" s="151" customFormat="1" x14ac:dyDescent="0.2"/>
    <row r="278" s="151" customFormat="1" x14ac:dyDescent="0.2"/>
    <row r="279" s="151" customFormat="1" x14ac:dyDescent="0.2"/>
    <row r="280" s="151" customFormat="1" x14ac:dyDescent="0.2"/>
    <row r="281" s="151" customFormat="1" x14ac:dyDescent="0.2"/>
    <row r="282" s="151" customFormat="1" x14ac:dyDescent="0.2"/>
    <row r="283" s="151" customFormat="1" x14ac:dyDescent="0.2"/>
    <row r="284" s="151" customFormat="1" x14ac:dyDescent="0.2"/>
    <row r="285" s="151" customFormat="1" x14ac:dyDescent="0.2"/>
    <row r="286" s="151" customFormat="1" x14ac:dyDescent="0.2"/>
    <row r="287" s="151" customFormat="1" x14ac:dyDescent="0.2"/>
    <row r="288" s="151" customFormat="1" x14ac:dyDescent="0.2"/>
    <row r="289" s="151" customFormat="1" x14ac:dyDescent="0.2"/>
    <row r="290" s="151" customFormat="1" x14ac:dyDescent="0.2"/>
    <row r="291" s="151" customFormat="1" x14ac:dyDescent="0.2"/>
    <row r="292" s="151" customFormat="1" x14ac:dyDescent="0.2"/>
    <row r="293" s="151" customFormat="1" x14ac:dyDescent="0.2"/>
    <row r="294" s="151" customFormat="1" x14ac:dyDescent="0.2"/>
    <row r="295" s="151" customFormat="1" x14ac:dyDescent="0.2"/>
    <row r="296" s="151" customFormat="1" x14ac:dyDescent="0.2"/>
    <row r="297" s="151" customFormat="1" x14ac:dyDescent="0.2"/>
    <row r="298" s="151" customFormat="1" x14ac:dyDescent="0.2"/>
    <row r="299" s="151" customFormat="1" x14ac:dyDescent="0.2"/>
    <row r="300" s="151" customFormat="1" x14ac:dyDescent="0.2"/>
    <row r="301" s="151" customFormat="1" x14ac:dyDescent="0.2"/>
    <row r="302" s="151" customFormat="1" x14ac:dyDescent="0.2"/>
    <row r="303" s="151" customFormat="1" x14ac:dyDescent="0.2"/>
    <row r="304" s="151" customFormat="1" x14ac:dyDescent="0.2"/>
    <row r="305" s="151" customFormat="1" x14ac:dyDescent="0.2"/>
    <row r="306" s="151" customFormat="1" x14ac:dyDescent="0.2"/>
    <row r="307" s="151" customFormat="1" x14ac:dyDescent="0.2"/>
    <row r="308" s="151" customFormat="1" x14ac:dyDescent="0.2"/>
    <row r="309" s="151" customFormat="1" x14ac:dyDescent="0.2"/>
    <row r="310" s="151" customFormat="1" x14ac:dyDescent="0.2"/>
    <row r="311" s="151" customFormat="1" x14ac:dyDescent="0.2"/>
    <row r="312" s="151" customFormat="1" x14ac:dyDescent="0.2"/>
    <row r="313" s="151" customFormat="1" x14ac:dyDescent="0.2"/>
    <row r="314" s="151" customFormat="1" x14ac:dyDescent="0.2"/>
    <row r="315" s="151" customFormat="1" x14ac:dyDescent="0.2"/>
    <row r="316" s="151" customFormat="1" x14ac:dyDescent="0.2"/>
    <row r="317" s="151" customFormat="1" x14ac:dyDescent="0.2"/>
    <row r="318" s="151" customFormat="1" x14ac:dyDescent="0.2"/>
    <row r="319" s="151" customFormat="1" x14ac:dyDescent="0.2"/>
    <row r="320" s="151" customFormat="1" x14ac:dyDescent="0.2"/>
    <row r="321" s="151" customFormat="1" x14ac:dyDescent="0.2"/>
    <row r="322" s="151" customFormat="1" x14ac:dyDescent="0.2"/>
    <row r="323" s="151" customFormat="1" x14ac:dyDescent="0.2"/>
    <row r="324" s="151" customFormat="1" x14ac:dyDescent="0.2"/>
    <row r="325" s="151" customFormat="1" x14ac:dyDescent="0.2"/>
    <row r="326" s="151" customFormat="1" x14ac:dyDescent="0.2"/>
    <row r="327" s="151" customFormat="1" x14ac:dyDescent="0.2"/>
    <row r="328" s="151" customFormat="1" x14ac:dyDescent="0.2"/>
    <row r="329" s="151" customFormat="1" x14ac:dyDescent="0.2"/>
    <row r="330" s="151" customFormat="1" x14ac:dyDescent="0.2"/>
    <row r="331" s="151" customFormat="1" x14ac:dyDescent="0.2"/>
    <row r="332" s="151" customFormat="1" x14ac:dyDescent="0.2"/>
    <row r="333" s="151" customFormat="1" x14ac:dyDescent="0.2"/>
    <row r="334" s="151" customFormat="1" x14ac:dyDescent="0.2"/>
    <row r="335" s="151" customFormat="1" x14ac:dyDescent="0.2"/>
    <row r="336" s="151" customFormat="1" x14ac:dyDescent="0.2"/>
    <row r="337" s="151" customFormat="1" x14ac:dyDescent="0.2"/>
    <row r="338" s="151" customFormat="1" x14ac:dyDescent="0.2"/>
    <row r="339" s="151" customFormat="1" x14ac:dyDescent="0.2"/>
    <row r="340" s="151" customFormat="1" x14ac:dyDescent="0.2"/>
    <row r="341" s="151" customFormat="1" x14ac:dyDescent="0.2"/>
    <row r="342" s="151" customFormat="1" x14ac:dyDescent="0.2"/>
    <row r="343" s="151" customFormat="1" x14ac:dyDescent="0.2"/>
    <row r="344" s="151" customFormat="1" x14ac:dyDescent="0.2"/>
    <row r="345" s="151" customFormat="1" x14ac:dyDescent="0.2"/>
    <row r="346" s="151" customFormat="1" x14ac:dyDescent="0.2"/>
    <row r="347" s="151" customFormat="1" x14ac:dyDescent="0.2"/>
    <row r="348" s="151" customFormat="1" x14ac:dyDescent="0.2"/>
    <row r="349" s="151" customFormat="1" x14ac:dyDescent="0.2"/>
    <row r="350" s="151" customFormat="1" x14ac:dyDescent="0.2"/>
    <row r="351" s="151" customFormat="1" x14ac:dyDescent="0.2"/>
    <row r="352" s="151" customFormat="1" x14ac:dyDescent="0.2"/>
    <row r="353" s="151" customFormat="1" x14ac:dyDescent="0.2"/>
    <row r="354" s="151" customFormat="1" x14ac:dyDescent="0.2"/>
    <row r="355" s="151" customFormat="1" x14ac:dyDescent="0.2"/>
    <row r="356" s="151" customFormat="1" x14ac:dyDescent="0.2"/>
    <row r="357" s="151" customFormat="1" x14ac:dyDescent="0.2"/>
    <row r="358" s="151" customFormat="1" x14ac:dyDescent="0.2"/>
    <row r="359" s="151" customFormat="1" x14ac:dyDescent="0.2"/>
    <row r="360" s="151" customFormat="1" x14ac:dyDescent="0.2"/>
    <row r="361" s="151" customFormat="1" x14ac:dyDescent="0.2"/>
    <row r="362" s="151" customFormat="1" x14ac:dyDescent="0.2"/>
    <row r="363" s="151" customFormat="1" x14ac:dyDescent="0.2"/>
    <row r="364" s="151" customFormat="1" x14ac:dyDescent="0.2"/>
    <row r="365" s="151" customFormat="1" x14ac:dyDescent="0.2"/>
    <row r="366" s="151" customFormat="1" x14ac:dyDescent="0.2"/>
    <row r="367" s="151" customFormat="1" x14ac:dyDescent="0.2"/>
    <row r="368" s="151" customFormat="1" x14ac:dyDescent="0.2"/>
    <row r="369" s="151" customFormat="1" x14ac:dyDescent="0.2"/>
    <row r="370" s="151" customFormat="1" x14ac:dyDescent="0.2"/>
    <row r="371" s="151" customFormat="1" x14ac:dyDescent="0.2"/>
    <row r="372" s="151" customFormat="1" x14ac:dyDescent="0.2"/>
    <row r="373" s="151" customFormat="1" x14ac:dyDescent="0.2"/>
    <row r="374" s="151" customFormat="1" x14ac:dyDescent="0.2"/>
    <row r="375" s="151" customFormat="1" x14ac:dyDescent="0.2"/>
    <row r="376" s="151" customFormat="1" x14ac:dyDescent="0.2"/>
    <row r="377" s="151" customFormat="1" x14ac:dyDescent="0.2"/>
    <row r="378" s="151" customFormat="1" x14ac:dyDescent="0.2"/>
    <row r="379" s="151" customFormat="1" x14ac:dyDescent="0.2"/>
    <row r="380" s="151" customFormat="1" x14ac:dyDescent="0.2"/>
    <row r="381" s="151" customFormat="1" x14ac:dyDescent="0.2"/>
    <row r="382" s="151" customFormat="1" x14ac:dyDescent="0.2"/>
    <row r="383" s="151" customFormat="1" x14ac:dyDescent="0.2"/>
    <row r="384" s="151" customFormat="1" x14ac:dyDescent="0.2"/>
    <row r="385" s="151" customFormat="1" x14ac:dyDescent="0.2"/>
    <row r="386" s="151" customFormat="1" x14ac:dyDescent="0.2"/>
    <row r="387" s="151" customFormat="1" x14ac:dyDescent="0.2"/>
    <row r="388" s="151" customFormat="1" x14ac:dyDescent="0.2"/>
    <row r="389" s="151" customFormat="1" x14ac:dyDescent="0.2"/>
    <row r="390" s="151" customFormat="1" x14ac:dyDescent="0.2"/>
    <row r="391" s="151" customFormat="1" x14ac:dyDescent="0.2"/>
    <row r="392" s="151" customFormat="1" x14ac:dyDescent="0.2"/>
    <row r="393" s="151" customFormat="1" x14ac:dyDescent="0.2"/>
    <row r="394" s="151" customFormat="1" x14ac:dyDescent="0.2"/>
    <row r="395" s="151" customFormat="1" x14ac:dyDescent="0.2"/>
    <row r="396" s="151" customFormat="1" x14ac:dyDescent="0.2"/>
    <row r="397" s="151" customFormat="1" x14ac:dyDescent="0.2"/>
    <row r="398" s="151" customFormat="1" x14ac:dyDescent="0.2"/>
    <row r="399" s="151" customFormat="1" x14ac:dyDescent="0.2"/>
    <row r="400" s="151" customFormat="1" x14ac:dyDescent="0.2"/>
    <row r="401" s="151" customFormat="1" x14ac:dyDescent="0.2"/>
    <row r="402" s="151" customFormat="1" x14ac:dyDescent="0.2"/>
    <row r="403" s="151" customFormat="1" x14ac:dyDescent="0.2"/>
    <row r="404" s="151" customFormat="1" x14ac:dyDescent="0.2"/>
    <row r="405" s="151" customFormat="1" x14ac:dyDescent="0.2"/>
    <row r="406" s="151" customFormat="1" x14ac:dyDescent="0.2"/>
    <row r="407" s="151" customFormat="1" x14ac:dyDescent="0.2"/>
    <row r="408" s="151" customFormat="1" x14ac:dyDescent="0.2"/>
    <row r="409" s="151" customFormat="1" x14ac:dyDescent="0.2"/>
    <row r="410" s="151" customFormat="1" x14ac:dyDescent="0.2"/>
    <row r="411" s="151" customFormat="1" x14ac:dyDescent="0.2"/>
    <row r="412" s="151" customFormat="1" x14ac:dyDescent="0.2"/>
    <row r="413" s="151" customFormat="1" x14ac:dyDescent="0.2"/>
    <row r="414" s="151" customFormat="1" x14ac:dyDescent="0.2"/>
    <row r="415" s="151" customFormat="1" x14ac:dyDescent="0.2"/>
    <row r="416" s="151" customFormat="1" x14ac:dyDescent="0.2"/>
    <row r="417" s="151" customFormat="1" x14ac:dyDescent="0.2"/>
    <row r="418" s="151" customFormat="1" x14ac:dyDescent="0.2"/>
    <row r="419" s="151" customFormat="1" x14ac:dyDescent="0.2"/>
    <row r="420" s="151" customFormat="1" x14ac:dyDescent="0.2"/>
    <row r="421" s="151" customFormat="1" x14ac:dyDescent="0.2"/>
    <row r="422" s="151" customFormat="1" x14ac:dyDescent="0.2"/>
    <row r="423" s="151" customFormat="1" x14ac:dyDescent="0.2"/>
    <row r="424" s="151" customFormat="1" x14ac:dyDescent="0.2"/>
    <row r="425" s="151" customFormat="1" x14ac:dyDescent="0.2"/>
    <row r="426" s="151" customFormat="1" x14ac:dyDescent="0.2"/>
    <row r="427" s="151" customFormat="1" x14ac:dyDescent="0.2"/>
    <row r="428" s="151" customFormat="1" x14ac:dyDescent="0.2"/>
    <row r="429" s="151" customFormat="1" x14ac:dyDescent="0.2"/>
    <row r="430" s="151" customFormat="1" x14ac:dyDescent="0.2"/>
    <row r="431" s="151" customFormat="1" x14ac:dyDescent="0.2"/>
    <row r="432" s="151" customFormat="1" x14ac:dyDescent="0.2"/>
    <row r="433" s="151" customFormat="1" x14ac:dyDescent="0.2"/>
    <row r="434" s="151" customFormat="1" x14ac:dyDescent="0.2"/>
    <row r="435" s="151" customFormat="1" x14ac:dyDescent="0.2"/>
    <row r="436" s="151" customFormat="1" x14ac:dyDescent="0.2"/>
    <row r="437" s="151" customFormat="1" x14ac:dyDescent="0.2"/>
    <row r="438" s="151" customFormat="1" x14ac:dyDescent="0.2"/>
    <row r="439" s="151" customFormat="1" x14ac:dyDescent="0.2"/>
    <row r="440" s="151" customFormat="1" x14ac:dyDescent="0.2"/>
    <row r="441" s="151" customFormat="1" x14ac:dyDescent="0.2"/>
    <row r="442" s="151" customFormat="1" x14ac:dyDescent="0.2"/>
    <row r="443" s="151" customFormat="1" x14ac:dyDescent="0.2"/>
    <row r="444" s="151" customFormat="1" x14ac:dyDescent="0.2"/>
    <row r="445" s="151" customFormat="1" x14ac:dyDescent="0.2"/>
    <row r="446" s="151" customFormat="1" x14ac:dyDescent="0.2"/>
    <row r="447" s="151" customFormat="1" x14ac:dyDescent="0.2"/>
    <row r="448" s="151" customFormat="1" x14ac:dyDescent="0.2"/>
    <row r="449" s="151" customFormat="1" x14ac:dyDescent="0.2"/>
    <row r="450" s="151" customFormat="1" x14ac:dyDescent="0.2"/>
    <row r="451" s="151" customFormat="1" x14ac:dyDescent="0.2"/>
    <row r="452" s="151" customFormat="1" x14ac:dyDescent="0.2"/>
    <row r="453" s="151" customFormat="1" x14ac:dyDescent="0.2"/>
    <row r="454" s="151" customFormat="1" x14ac:dyDescent="0.2"/>
    <row r="455" s="151" customFormat="1" x14ac:dyDescent="0.2"/>
    <row r="456" s="151" customFormat="1" x14ac:dyDescent="0.2"/>
    <row r="457" s="151" customFormat="1" x14ac:dyDescent="0.2"/>
    <row r="458" s="151" customFormat="1" x14ac:dyDescent="0.2"/>
    <row r="459" s="151" customFormat="1" x14ac:dyDescent="0.2"/>
    <row r="460" s="151" customFormat="1" x14ac:dyDescent="0.2"/>
    <row r="461" s="151" customFormat="1" x14ac:dyDescent="0.2"/>
    <row r="462" s="151" customFormat="1" x14ac:dyDescent="0.2"/>
    <row r="463" s="151" customFormat="1" x14ac:dyDescent="0.2"/>
    <row r="464" s="151" customFormat="1" x14ac:dyDescent="0.2"/>
    <row r="465" s="151" customFormat="1" x14ac:dyDescent="0.2"/>
    <row r="466" s="151" customFormat="1" x14ac:dyDescent="0.2"/>
    <row r="467" s="151" customFormat="1" x14ac:dyDescent="0.2"/>
    <row r="468" s="151" customFormat="1" x14ac:dyDescent="0.2"/>
    <row r="469" s="151" customFormat="1" x14ac:dyDescent="0.2"/>
    <row r="470" s="151" customFormat="1" x14ac:dyDescent="0.2"/>
    <row r="471" s="151" customFormat="1" x14ac:dyDescent="0.2"/>
    <row r="472" s="151" customFormat="1" x14ac:dyDescent="0.2"/>
    <row r="473" s="151" customFormat="1" x14ac:dyDescent="0.2"/>
    <row r="474" s="151" customFormat="1" x14ac:dyDescent="0.2"/>
    <row r="475" s="151" customFormat="1" x14ac:dyDescent="0.2"/>
    <row r="476" s="151" customFormat="1" x14ac:dyDescent="0.2"/>
    <row r="477" s="151" customFormat="1" x14ac:dyDescent="0.2"/>
    <row r="478" s="151" customFormat="1" x14ac:dyDescent="0.2"/>
    <row r="479" s="151" customFormat="1" x14ac:dyDescent="0.2"/>
    <row r="480" s="151" customFormat="1" x14ac:dyDescent="0.2"/>
    <row r="481" s="151" customFormat="1" x14ac:dyDescent="0.2"/>
    <row r="482" s="151" customFormat="1" x14ac:dyDescent="0.2"/>
    <row r="483" s="151" customFormat="1" x14ac:dyDescent="0.2"/>
    <row r="484" s="151" customFormat="1" x14ac:dyDescent="0.2"/>
    <row r="485" s="151" customFormat="1" x14ac:dyDescent="0.2"/>
    <row r="486" s="151" customFormat="1" x14ac:dyDescent="0.2"/>
    <row r="487" s="151" customFormat="1" x14ac:dyDescent="0.2"/>
    <row r="488" s="151" customFormat="1" x14ac:dyDescent="0.2"/>
    <row r="489" s="151" customFormat="1" x14ac:dyDescent="0.2"/>
    <row r="490" s="151" customFormat="1" x14ac:dyDescent="0.2"/>
    <row r="491" s="151" customFormat="1" x14ac:dyDescent="0.2"/>
    <row r="492" s="151" customFormat="1" x14ac:dyDescent="0.2"/>
    <row r="493" s="151" customFormat="1" x14ac:dyDescent="0.2"/>
    <row r="494" s="151" customFormat="1" x14ac:dyDescent="0.2"/>
    <row r="495" s="151" customFormat="1" x14ac:dyDescent="0.2"/>
    <row r="496" s="151" customFormat="1" x14ac:dyDescent="0.2"/>
    <row r="497" s="151" customFormat="1" x14ac:dyDescent="0.2"/>
    <row r="498" s="151" customFormat="1" x14ac:dyDescent="0.2"/>
    <row r="499" s="151" customFormat="1" x14ac:dyDescent="0.2"/>
    <row r="500" s="151" customFormat="1" x14ac:dyDescent="0.2"/>
    <row r="501" s="151" customFormat="1" x14ac:dyDescent="0.2"/>
    <row r="502" s="151" customFormat="1" x14ac:dyDescent="0.2"/>
    <row r="503" s="151" customFormat="1" x14ac:dyDescent="0.2"/>
    <row r="504" s="151" customFormat="1" x14ac:dyDescent="0.2"/>
    <row r="505" s="151" customFormat="1" x14ac:dyDescent="0.2"/>
    <row r="506" s="151" customFormat="1" x14ac:dyDescent="0.2"/>
    <row r="507" s="151" customFormat="1" x14ac:dyDescent="0.2"/>
    <row r="508" s="151" customFormat="1" x14ac:dyDescent="0.2"/>
    <row r="509" s="151" customFormat="1" x14ac:dyDescent="0.2"/>
    <row r="510" s="151" customFormat="1" x14ac:dyDescent="0.2"/>
    <row r="511" s="151" customFormat="1" x14ac:dyDescent="0.2"/>
    <row r="512" s="151" customFormat="1" x14ac:dyDescent="0.2"/>
    <row r="513" s="151" customFormat="1" x14ac:dyDescent="0.2"/>
    <row r="514" s="151" customFormat="1" x14ac:dyDescent="0.2"/>
    <row r="515" s="151" customFormat="1" x14ac:dyDescent="0.2"/>
    <row r="516" s="151" customFormat="1" x14ac:dyDescent="0.2"/>
    <row r="517" s="151" customFormat="1" x14ac:dyDescent="0.2"/>
    <row r="518" s="151" customFormat="1" x14ac:dyDescent="0.2"/>
    <row r="519" s="151" customFormat="1" x14ac:dyDescent="0.2"/>
    <row r="520" s="151" customFormat="1" x14ac:dyDescent="0.2"/>
    <row r="521" s="151" customFormat="1" x14ac:dyDescent="0.2"/>
    <row r="522" s="151" customFormat="1" x14ac:dyDescent="0.2"/>
    <row r="523" s="151" customFormat="1" x14ac:dyDescent="0.2"/>
    <row r="524" s="151" customFormat="1" x14ac:dyDescent="0.2"/>
    <row r="525" s="151" customFormat="1" x14ac:dyDescent="0.2"/>
    <row r="526" s="151" customFormat="1" x14ac:dyDescent="0.2"/>
    <row r="527" s="151" customFormat="1" x14ac:dyDescent="0.2"/>
    <row r="528" s="151" customFormat="1" x14ac:dyDescent="0.2"/>
    <row r="529" s="151" customFormat="1" x14ac:dyDescent="0.2"/>
    <row r="530" s="151" customFormat="1" x14ac:dyDescent="0.2"/>
    <row r="531" s="151" customFormat="1" x14ac:dyDescent="0.2"/>
    <row r="532" s="151" customFormat="1" x14ac:dyDescent="0.2"/>
    <row r="533" s="151" customFormat="1" x14ac:dyDescent="0.2"/>
    <row r="534" s="151" customFormat="1" x14ac:dyDescent="0.2"/>
    <row r="535" s="151" customFormat="1" x14ac:dyDescent="0.2"/>
    <row r="536" s="151" customFormat="1" x14ac:dyDescent="0.2"/>
    <row r="537" s="151" customFormat="1" x14ac:dyDescent="0.2"/>
    <row r="538" s="151" customFormat="1" x14ac:dyDescent="0.2"/>
    <row r="539" s="151" customFormat="1" x14ac:dyDescent="0.2"/>
    <row r="540" s="151" customFormat="1" x14ac:dyDescent="0.2"/>
    <row r="541" s="151" customFormat="1" x14ac:dyDescent="0.2"/>
    <row r="542" s="151" customFormat="1" x14ac:dyDescent="0.2"/>
    <row r="543" s="151" customFormat="1" x14ac:dyDescent="0.2"/>
    <row r="544" s="151" customFormat="1" x14ac:dyDescent="0.2"/>
    <row r="545" s="151" customFormat="1" x14ac:dyDescent="0.2"/>
    <row r="546" s="151" customFormat="1" x14ac:dyDescent="0.2"/>
    <row r="547" s="151" customFormat="1" x14ac:dyDescent="0.2"/>
    <row r="548" s="151" customFormat="1" x14ac:dyDescent="0.2"/>
    <row r="549" s="151" customFormat="1" x14ac:dyDescent="0.2"/>
    <row r="550" s="151" customFormat="1" x14ac:dyDescent="0.2"/>
    <row r="551" s="151" customFormat="1" x14ac:dyDescent="0.2"/>
    <row r="552" s="151" customFormat="1" x14ac:dyDescent="0.2"/>
    <row r="553" s="151" customFormat="1" x14ac:dyDescent="0.2"/>
    <row r="554" s="151" customFormat="1" x14ac:dyDescent="0.2"/>
    <row r="555" s="151" customFormat="1" x14ac:dyDescent="0.2"/>
    <row r="556" s="151" customFormat="1" x14ac:dyDescent="0.2"/>
    <row r="557" s="151" customFormat="1" x14ac:dyDescent="0.2"/>
    <row r="558" s="151" customFormat="1" x14ac:dyDescent="0.2"/>
    <row r="559" s="151" customFormat="1" x14ac:dyDescent="0.2"/>
    <row r="560" s="151" customFormat="1" x14ac:dyDescent="0.2"/>
    <row r="561" s="151" customFormat="1" x14ac:dyDescent="0.2"/>
    <row r="562" s="151" customFormat="1" x14ac:dyDescent="0.2"/>
    <row r="563" s="151" customFormat="1" x14ac:dyDescent="0.2"/>
    <row r="564" s="151" customFormat="1" x14ac:dyDescent="0.2"/>
    <row r="565" s="151" customFormat="1" x14ac:dyDescent="0.2"/>
    <row r="566" s="151" customFormat="1" x14ac:dyDescent="0.2"/>
    <row r="567" s="151" customFormat="1" x14ac:dyDescent="0.2"/>
    <row r="568" s="151" customFormat="1" x14ac:dyDescent="0.2"/>
    <row r="569" s="151" customFormat="1" x14ac:dyDescent="0.2"/>
    <row r="570" s="151" customFormat="1" x14ac:dyDescent="0.2"/>
    <row r="571" s="151" customFormat="1" x14ac:dyDescent="0.2"/>
    <row r="572" s="151" customFormat="1" x14ac:dyDescent="0.2"/>
    <row r="573" s="151" customFormat="1" x14ac:dyDescent="0.2"/>
    <row r="574" s="151" customFormat="1" x14ac:dyDescent="0.2"/>
    <row r="575" s="151" customFormat="1" x14ac:dyDescent="0.2"/>
    <row r="576" s="151" customFormat="1" x14ac:dyDescent="0.2"/>
    <row r="577" s="151" customFormat="1" x14ac:dyDescent="0.2"/>
    <row r="578" s="151" customFormat="1" x14ac:dyDescent="0.2"/>
    <row r="579" s="151" customFormat="1" x14ac:dyDescent="0.2"/>
    <row r="580" s="151" customFormat="1" x14ac:dyDescent="0.2"/>
    <row r="581" s="151" customFormat="1" x14ac:dyDescent="0.2"/>
    <row r="582" s="151" customFormat="1" x14ac:dyDescent="0.2"/>
    <row r="583" s="151" customFormat="1" x14ac:dyDescent="0.2"/>
    <row r="584" s="151" customFormat="1" x14ac:dyDescent="0.2"/>
    <row r="585" s="151" customFormat="1" x14ac:dyDescent="0.2"/>
    <row r="586" s="151" customFormat="1" x14ac:dyDescent="0.2"/>
    <row r="587" s="151" customFormat="1" x14ac:dyDescent="0.2"/>
    <row r="588" s="151" customFormat="1" x14ac:dyDescent="0.2"/>
    <row r="589" s="151" customFormat="1" x14ac:dyDescent="0.2"/>
    <row r="590" s="151" customFormat="1" x14ac:dyDescent="0.2"/>
    <row r="591" s="151" customFormat="1" x14ac:dyDescent="0.2"/>
    <row r="592" s="151" customFormat="1" x14ac:dyDescent="0.2"/>
    <row r="593" s="151" customFormat="1" x14ac:dyDescent="0.2"/>
    <row r="594" s="151" customFormat="1" x14ac:dyDescent="0.2"/>
    <row r="595" s="151" customFormat="1" x14ac:dyDescent="0.2"/>
    <row r="596" s="151" customFormat="1" x14ac:dyDescent="0.2"/>
    <row r="597" s="151" customFormat="1" x14ac:dyDescent="0.2"/>
    <row r="598" s="151" customFormat="1" x14ac:dyDescent="0.2"/>
    <row r="599" s="151" customFormat="1" x14ac:dyDescent="0.2"/>
    <row r="600" s="151" customFormat="1" x14ac:dyDescent="0.2"/>
    <row r="601" s="151" customFormat="1" x14ac:dyDescent="0.2"/>
    <row r="602" s="151" customFormat="1" x14ac:dyDescent="0.2"/>
    <row r="603" s="151" customFormat="1" x14ac:dyDescent="0.2"/>
    <row r="604" s="151" customFormat="1" x14ac:dyDescent="0.2"/>
    <row r="605" s="151" customFormat="1" x14ac:dyDescent="0.2"/>
    <row r="606" s="151" customFormat="1" x14ac:dyDescent="0.2"/>
    <row r="607" s="151" customFormat="1" x14ac:dyDescent="0.2"/>
    <row r="608" s="151" customFormat="1" x14ac:dyDescent="0.2"/>
    <row r="609" s="151" customFormat="1" x14ac:dyDescent="0.2"/>
    <row r="610" s="151" customFormat="1" x14ac:dyDescent="0.2"/>
    <row r="611" s="151" customFormat="1" x14ac:dyDescent="0.2"/>
    <row r="612" s="151" customFormat="1" x14ac:dyDescent="0.2"/>
    <row r="613" s="151" customFormat="1" x14ac:dyDescent="0.2"/>
    <row r="614" s="151" customFormat="1" x14ac:dyDescent="0.2"/>
    <row r="615" s="151" customFormat="1" x14ac:dyDescent="0.2"/>
    <row r="616" s="151" customFormat="1" x14ac:dyDescent="0.2"/>
    <row r="617" s="151" customFormat="1" x14ac:dyDescent="0.2"/>
    <row r="618" s="151" customFormat="1" x14ac:dyDescent="0.2"/>
    <row r="619" s="151" customFormat="1" x14ac:dyDescent="0.2"/>
    <row r="620" s="151" customFormat="1" x14ac:dyDescent="0.2"/>
    <row r="621" s="151" customFormat="1" x14ac:dyDescent="0.2"/>
    <row r="622" s="151" customFormat="1" x14ac:dyDescent="0.2"/>
    <row r="623" s="151" customFormat="1" x14ac:dyDescent="0.2"/>
    <row r="624" s="151" customFormat="1" x14ac:dyDescent="0.2"/>
    <row r="625" s="151" customFormat="1" x14ac:dyDescent="0.2"/>
    <row r="626" s="151" customFormat="1" x14ac:dyDescent="0.2"/>
    <row r="627" s="151" customFormat="1" x14ac:dyDescent="0.2"/>
    <row r="628" s="151" customFormat="1" x14ac:dyDescent="0.2"/>
    <row r="629" s="151" customFormat="1" x14ac:dyDescent="0.2"/>
    <row r="630" s="151" customFormat="1" x14ac:dyDescent="0.2"/>
    <row r="631" s="151" customFormat="1" x14ac:dyDescent="0.2"/>
    <row r="632" s="151" customFormat="1" x14ac:dyDescent="0.2"/>
    <row r="633" s="151" customFormat="1" x14ac:dyDescent="0.2"/>
    <row r="634" s="151" customFormat="1" x14ac:dyDescent="0.2"/>
    <row r="635" s="151" customFormat="1" x14ac:dyDescent="0.2"/>
    <row r="636" s="151" customFormat="1" x14ac:dyDescent="0.2"/>
    <row r="637" s="151" customFormat="1" x14ac:dyDescent="0.2"/>
    <row r="638" s="151" customFormat="1" x14ac:dyDescent="0.2"/>
    <row r="639" s="151" customFormat="1" x14ac:dyDescent="0.2"/>
    <row r="640" s="151" customFormat="1" x14ac:dyDescent="0.2"/>
    <row r="641" s="151" customFormat="1" x14ac:dyDescent="0.2"/>
    <row r="642" s="151" customFormat="1" x14ac:dyDescent="0.2"/>
    <row r="643" s="151" customFormat="1" x14ac:dyDescent="0.2"/>
    <row r="644" s="151" customFormat="1" x14ac:dyDescent="0.2"/>
    <row r="645" s="151" customFormat="1" x14ac:dyDescent="0.2"/>
    <row r="646" s="151" customFormat="1" x14ac:dyDescent="0.2"/>
    <row r="647" s="151" customFormat="1" x14ac:dyDescent="0.2"/>
    <row r="648" s="151" customFormat="1" x14ac:dyDescent="0.2"/>
    <row r="649" s="151" customFormat="1" x14ac:dyDescent="0.2"/>
    <row r="650" s="151" customFormat="1" x14ac:dyDescent="0.2"/>
    <row r="651" s="151" customFormat="1" x14ac:dyDescent="0.2"/>
    <row r="652" s="151" customFormat="1" x14ac:dyDescent="0.2"/>
    <row r="653" s="151" customFormat="1" x14ac:dyDescent="0.2"/>
    <row r="654" s="151" customFormat="1" x14ac:dyDescent="0.2"/>
    <row r="655" s="151" customFormat="1" x14ac:dyDescent="0.2"/>
    <row r="656" s="151" customFormat="1" x14ac:dyDescent="0.2"/>
    <row r="657" s="151" customFormat="1" x14ac:dyDescent="0.2"/>
    <row r="658" s="151" customFormat="1" x14ac:dyDescent="0.2"/>
    <row r="659" s="151" customFormat="1" x14ac:dyDescent="0.2"/>
    <row r="660" s="151" customFormat="1" x14ac:dyDescent="0.2"/>
    <row r="661" s="151" customFormat="1" x14ac:dyDescent="0.2"/>
    <row r="662" s="151" customFormat="1" x14ac:dyDescent="0.2"/>
    <row r="663" s="151" customFormat="1" x14ac:dyDescent="0.2"/>
    <row r="664" s="151" customFormat="1" x14ac:dyDescent="0.2"/>
    <row r="665" s="151" customFormat="1" x14ac:dyDescent="0.2"/>
    <row r="666" s="151" customFormat="1" x14ac:dyDescent="0.2"/>
    <row r="667" s="151" customFormat="1" x14ac:dyDescent="0.2"/>
    <row r="668" s="151" customFormat="1" x14ac:dyDescent="0.2"/>
    <row r="669" s="151" customFormat="1" x14ac:dyDescent="0.2"/>
    <row r="670" s="151" customFormat="1" x14ac:dyDescent="0.2"/>
    <row r="671" s="151" customFormat="1" x14ac:dyDescent="0.2"/>
    <row r="672" s="151" customFormat="1" x14ac:dyDescent="0.2"/>
    <row r="673" s="151" customFormat="1" x14ac:dyDescent="0.2"/>
    <row r="674" s="151" customFormat="1" x14ac:dyDescent="0.2"/>
    <row r="675" s="151" customFormat="1" x14ac:dyDescent="0.2"/>
    <row r="676" s="151" customFormat="1" x14ac:dyDescent="0.2"/>
    <row r="677" s="151" customFormat="1" x14ac:dyDescent="0.2"/>
    <row r="678" s="151" customFormat="1" x14ac:dyDescent="0.2"/>
    <row r="679" s="151" customFormat="1" x14ac:dyDescent="0.2"/>
    <row r="680" s="151" customFormat="1" x14ac:dyDescent="0.2"/>
    <row r="681" s="151" customFormat="1" x14ac:dyDescent="0.2"/>
    <row r="682" s="151" customFormat="1" x14ac:dyDescent="0.2"/>
    <row r="683" s="151" customFormat="1" x14ac:dyDescent="0.2"/>
    <row r="684" s="151" customFormat="1" x14ac:dyDescent="0.2"/>
    <row r="685" s="151" customFormat="1" x14ac:dyDescent="0.2"/>
    <row r="686" s="151" customFormat="1" x14ac:dyDescent="0.2"/>
    <row r="687" s="151" customFormat="1" x14ac:dyDescent="0.2"/>
    <row r="688" s="151" customFormat="1" x14ac:dyDescent="0.2"/>
    <row r="689" s="151" customFormat="1" x14ac:dyDescent="0.2"/>
    <row r="690" s="151" customFormat="1" x14ac:dyDescent="0.2"/>
    <row r="691" s="151" customFormat="1" x14ac:dyDescent="0.2"/>
    <row r="692" s="151" customFormat="1" x14ac:dyDescent="0.2"/>
    <row r="693" s="151" customFormat="1" x14ac:dyDescent="0.2"/>
    <row r="694" s="151" customFormat="1" x14ac:dyDescent="0.2"/>
    <row r="695" s="151" customFormat="1" x14ac:dyDescent="0.2"/>
    <row r="696" s="151" customFormat="1" x14ac:dyDescent="0.2"/>
    <row r="697" s="151" customFormat="1" x14ac:dyDescent="0.2"/>
    <row r="698" s="151" customFormat="1" x14ac:dyDescent="0.2"/>
    <row r="699" s="151" customFormat="1" x14ac:dyDescent="0.2"/>
    <row r="700" s="151" customFormat="1" x14ac:dyDescent="0.2"/>
    <row r="701" s="151" customFormat="1" x14ac:dyDescent="0.2"/>
    <row r="702" s="151" customFormat="1" x14ac:dyDescent="0.2"/>
    <row r="703" s="151" customFormat="1" x14ac:dyDescent="0.2"/>
    <row r="704" s="151" customFormat="1" x14ac:dyDescent="0.2"/>
    <row r="705" s="151" customFormat="1" x14ac:dyDescent="0.2"/>
    <row r="706" s="151" customFormat="1" x14ac:dyDescent="0.2"/>
    <row r="707" s="151" customFormat="1" x14ac:dyDescent="0.2"/>
    <row r="708" s="151" customFormat="1" x14ac:dyDescent="0.2"/>
    <row r="709" s="151" customFormat="1" x14ac:dyDescent="0.2"/>
    <row r="710" s="151" customFormat="1" x14ac:dyDescent="0.2"/>
    <row r="711" s="151" customFormat="1" x14ac:dyDescent="0.2"/>
    <row r="712" s="151" customFormat="1" x14ac:dyDescent="0.2"/>
    <row r="713" s="151" customFormat="1" x14ac:dyDescent="0.2"/>
    <row r="714" s="151" customFormat="1" x14ac:dyDescent="0.2"/>
    <row r="715" s="151" customFormat="1" x14ac:dyDescent="0.2"/>
    <row r="716" s="151" customFormat="1" x14ac:dyDescent="0.2"/>
    <row r="717" s="151" customFormat="1" x14ac:dyDescent="0.2"/>
    <row r="718" s="151" customFormat="1" x14ac:dyDescent="0.2"/>
    <row r="719" s="151" customFormat="1" x14ac:dyDescent="0.2"/>
    <row r="720" s="151" customFormat="1" x14ac:dyDescent="0.2"/>
    <row r="721" s="151" customFormat="1" x14ac:dyDescent="0.2"/>
    <row r="722" s="151" customFormat="1" x14ac:dyDescent="0.2"/>
    <row r="723" s="151" customFormat="1" x14ac:dyDescent="0.2"/>
    <row r="724" s="151" customFormat="1" x14ac:dyDescent="0.2"/>
    <row r="725" s="151" customFormat="1" x14ac:dyDescent="0.2"/>
    <row r="726" s="151" customFormat="1" x14ac:dyDescent="0.2"/>
    <row r="727" s="151" customFormat="1" x14ac:dyDescent="0.2"/>
    <row r="728" s="151" customFormat="1" x14ac:dyDescent="0.2"/>
    <row r="729" s="151" customFormat="1" x14ac:dyDescent="0.2"/>
    <row r="730" s="151" customFormat="1" x14ac:dyDescent="0.2"/>
    <row r="731" s="151" customFormat="1" x14ac:dyDescent="0.2"/>
    <row r="732" s="151" customFormat="1" x14ac:dyDescent="0.2"/>
    <row r="733" s="151" customFormat="1" x14ac:dyDescent="0.2"/>
    <row r="734" s="151" customFormat="1" x14ac:dyDescent="0.2"/>
    <row r="735" s="151" customFormat="1" x14ac:dyDescent="0.2"/>
    <row r="736" s="151" customFormat="1" x14ac:dyDescent="0.2"/>
    <row r="737" s="151" customFormat="1" x14ac:dyDescent="0.2"/>
    <row r="738" s="151" customFormat="1" x14ac:dyDescent="0.2"/>
    <row r="739" s="151" customFormat="1" x14ac:dyDescent="0.2"/>
    <row r="740" s="151" customFormat="1" x14ac:dyDescent="0.2"/>
    <row r="741" s="151" customFormat="1" x14ac:dyDescent="0.2"/>
    <row r="742" s="151" customFormat="1" x14ac:dyDescent="0.2"/>
    <row r="743" s="151" customFormat="1" x14ac:dyDescent="0.2"/>
    <row r="744" s="151" customFormat="1" x14ac:dyDescent="0.2"/>
    <row r="745" s="151" customFormat="1" x14ac:dyDescent="0.2"/>
    <row r="746" s="151" customFormat="1" x14ac:dyDescent="0.2"/>
    <row r="747" s="151" customFormat="1" x14ac:dyDescent="0.2"/>
    <row r="748" s="151" customFormat="1" x14ac:dyDescent="0.2"/>
    <row r="749" s="151" customFormat="1" x14ac:dyDescent="0.2"/>
    <row r="750" s="151" customFormat="1" x14ac:dyDescent="0.2"/>
    <row r="751" s="151" customFormat="1" x14ac:dyDescent="0.2"/>
    <row r="752" s="151" customFormat="1" x14ac:dyDescent="0.2"/>
    <row r="753" s="151" customFormat="1" x14ac:dyDescent="0.2"/>
    <row r="754" s="151" customFormat="1" x14ac:dyDescent="0.2"/>
    <row r="755" s="151" customFormat="1" x14ac:dyDescent="0.2"/>
    <row r="756" s="151" customFormat="1" x14ac:dyDescent="0.2"/>
    <row r="757" s="151" customFormat="1" x14ac:dyDescent="0.2"/>
    <row r="758" s="151" customFormat="1" x14ac:dyDescent="0.2"/>
    <row r="759" s="151" customFormat="1" x14ac:dyDescent="0.2"/>
    <row r="760" s="151" customFormat="1" x14ac:dyDescent="0.2"/>
    <row r="761" s="151" customFormat="1" x14ac:dyDescent="0.2"/>
    <row r="762" s="151" customFormat="1" x14ac:dyDescent="0.2"/>
    <row r="763" s="151" customFormat="1" x14ac:dyDescent="0.2"/>
    <row r="764" s="151" customFormat="1" x14ac:dyDescent="0.2"/>
    <row r="765" s="151" customFormat="1" x14ac:dyDescent="0.2"/>
    <row r="766" s="151" customFormat="1" x14ac:dyDescent="0.2"/>
    <row r="767" s="151" customFormat="1" x14ac:dyDescent="0.2"/>
    <row r="768" s="151" customFormat="1" x14ac:dyDescent="0.2"/>
    <row r="769" s="151" customFormat="1" x14ac:dyDescent="0.2"/>
    <row r="770" s="151" customFormat="1" x14ac:dyDescent="0.2"/>
    <row r="771" s="151" customFormat="1" x14ac:dyDescent="0.2"/>
    <row r="772" s="151" customFormat="1" x14ac:dyDescent="0.2"/>
    <row r="773" s="151" customFormat="1" x14ac:dyDescent="0.2"/>
    <row r="774" s="151" customFormat="1" x14ac:dyDescent="0.2"/>
    <row r="775" s="151" customFormat="1" x14ac:dyDescent="0.2"/>
    <row r="776" s="151" customFormat="1" x14ac:dyDescent="0.2"/>
    <row r="777" s="151" customFormat="1" x14ac:dyDescent="0.2"/>
    <row r="778" s="151" customFormat="1" x14ac:dyDescent="0.2"/>
    <row r="779" s="151" customFormat="1" x14ac:dyDescent="0.2"/>
    <row r="780" s="151" customFormat="1" x14ac:dyDescent="0.2"/>
    <row r="781" s="151" customFormat="1" x14ac:dyDescent="0.2"/>
    <row r="782" s="151" customFormat="1" x14ac:dyDescent="0.2"/>
    <row r="783" s="151" customFormat="1" x14ac:dyDescent="0.2"/>
    <row r="784" s="151" customFormat="1" x14ac:dyDescent="0.2"/>
    <row r="785" s="151" customFormat="1" x14ac:dyDescent="0.2"/>
    <row r="786" s="151" customFormat="1" x14ac:dyDescent="0.2"/>
    <row r="787" s="151" customFormat="1" x14ac:dyDescent="0.2"/>
    <row r="788" s="151" customFormat="1" x14ac:dyDescent="0.2"/>
    <row r="789" s="151" customFormat="1" x14ac:dyDescent="0.2"/>
    <row r="790" s="151" customFormat="1" x14ac:dyDescent="0.2"/>
    <row r="791" s="151" customFormat="1" x14ac:dyDescent="0.2"/>
    <row r="792" s="151" customFormat="1" x14ac:dyDescent="0.2"/>
    <row r="793" s="151" customFormat="1" x14ac:dyDescent="0.2"/>
    <row r="794" s="151" customFormat="1" x14ac:dyDescent="0.2"/>
    <row r="795" s="151" customFormat="1" x14ac:dyDescent="0.2"/>
    <row r="796" s="151" customFormat="1" x14ac:dyDescent="0.2"/>
    <row r="797" s="151" customFormat="1" x14ac:dyDescent="0.2"/>
    <row r="798" s="151" customFormat="1" x14ac:dyDescent="0.2"/>
    <row r="799" s="151" customFormat="1" x14ac:dyDescent="0.2"/>
    <row r="800" s="151" customFormat="1" x14ac:dyDescent="0.2"/>
    <row r="801" s="151" customFormat="1" x14ac:dyDescent="0.2"/>
    <row r="802" s="151" customFormat="1" x14ac:dyDescent="0.2"/>
    <row r="803" s="151" customFormat="1" x14ac:dyDescent="0.2"/>
    <row r="804" s="151" customFormat="1" x14ac:dyDescent="0.2"/>
    <row r="805" s="151" customFormat="1" x14ac:dyDescent="0.2"/>
    <row r="806" s="151" customFormat="1" x14ac:dyDescent="0.2"/>
    <row r="807" s="151" customFormat="1" x14ac:dyDescent="0.2"/>
    <row r="808" s="151" customFormat="1" x14ac:dyDescent="0.2"/>
    <row r="809" s="151" customFormat="1" x14ac:dyDescent="0.2"/>
    <row r="810" s="151" customFormat="1" x14ac:dyDescent="0.2"/>
    <row r="811" s="151" customFormat="1" x14ac:dyDescent="0.2"/>
    <row r="812" s="151" customFormat="1" x14ac:dyDescent="0.2"/>
    <row r="813" s="151" customFormat="1" x14ac:dyDescent="0.2"/>
    <row r="814" s="151" customFormat="1" x14ac:dyDescent="0.2"/>
    <row r="815" s="151" customFormat="1" x14ac:dyDescent="0.2"/>
    <row r="816" s="151" customFormat="1" x14ac:dyDescent="0.2"/>
    <row r="817" s="151" customFormat="1" x14ac:dyDescent="0.2"/>
    <row r="818" s="151" customFormat="1" x14ac:dyDescent="0.2"/>
    <row r="819" s="151" customFormat="1" x14ac:dyDescent="0.2"/>
    <row r="820" s="151" customFormat="1" x14ac:dyDescent="0.2"/>
    <row r="821" s="151" customFormat="1" x14ac:dyDescent="0.2"/>
    <row r="822" s="151" customFormat="1" x14ac:dyDescent="0.2"/>
    <row r="823" s="151" customFormat="1" x14ac:dyDescent="0.2"/>
    <row r="824" s="151" customFormat="1" x14ac:dyDescent="0.2"/>
    <row r="825" s="151" customFormat="1" x14ac:dyDescent="0.2"/>
    <row r="826" s="151" customFormat="1" x14ac:dyDescent="0.2"/>
    <row r="827" s="151" customFormat="1" x14ac:dyDescent="0.2"/>
    <row r="828" s="151" customFormat="1" x14ac:dyDescent="0.2"/>
    <row r="829" s="151" customFormat="1" x14ac:dyDescent="0.2"/>
    <row r="830" s="151" customFormat="1" x14ac:dyDescent="0.2"/>
    <row r="831" s="151" customFormat="1" x14ac:dyDescent="0.2"/>
    <row r="832" s="151" customFormat="1" x14ac:dyDescent="0.2"/>
    <row r="833" s="151" customFormat="1" x14ac:dyDescent="0.2"/>
    <row r="834" s="151" customFormat="1" x14ac:dyDescent="0.2"/>
    <row r="835" s="151" customFormat="1" x14ac:dyDescent="0.2"/>
    <row r="836" s="151" customFormat="1" x14ac:dyDescent="0.2"/>
    <row r="837" s="151" customFormat="1" x14ac:dyDescent="0.2"/>
    <row r="838" s="151" customFormat="1" x14ac:dyDescent="0.2"/>
    <row r="839" s="151" customFormat="1" x14ac:dyDescent="0.2"/>
    <row r="840" s="151" customFormat="1" x14ac:dyDescent="0.2"/>
    <row r="841" s="151" customFormat="1" x14ac:dyDescent="0.2"/>
    <row r="842" s="151" customFormat="1" x14ac:dyDescent="0.2"/>
    <row r="843" s="151" customFormat="1" x14ac:dyDescent="0.2"/>
    <row r="844" s="151" customFormat="1" x14ac:dyDescent="0.2"/>
    <row r="845" s="151" customFormat="1" x14ac:dyDescent="0.2"/>
    <row r="846" s="151" customFormat="1" x14ac:dyDescent="0.2"/>
    <row r="847" s="151" customFormat="1" x14ac:dyDescent="0.2"/>
    <row r="848" s="151" customFormat="1" x14ac:dyDescent="0.2"/>
  </sheetData>
  <mergeCells count="11">
    <mergeCell ref="I6:I7"/>
    <mergeCell ref="J6:K6"/>
    <mergeCell ref="A5:H5"/>
    <mergeCell ref="A6:A7"/>
    <mergeCell ref="B6:B7"/>
    <mergeCell ref="C6:C7"/>
    <mergeCell ref="D6:D7"/>
    <mergeCell ref="E6:E7"/>
    <mergeCell ref="F6:F7"/>
    <mergeCell ref="G6:G7"/>
    <mergeCell ref="H6:H7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  <legacyDrawingHF r:id="rId2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tabColor rgb="FFED207B"/>
  </sheetPr>
  <dimension ref="A1:K846"/>
  <sheetViews>
    <sheetView showZeros="0" zoomScaleNormal="100" zoomScalePageLayoutView="115" workbookViewId="0">
      <selection activeCell="A3" sqref="A3"/>
    </sheetView>
  </sheetViews>
  <sheetFormatPr baseColWidth="10" defaultColWidth="10.85546875" defaultRowHeight="12.75" x14ac:dyDescent="0.2"/>
  <cols>
    <col min="1" max="1" width="2.7109375" style="153" customWidth="1"/>
    <col min="2" max="2" width="5.42578125" style="153" bestFit="1" customWidth="1"/>
    <col min="3" max="3" width="9.140625" style="153" customWidth="1"/>
    <col min="4" max="4" width="8.42578125" style="153" customWidth="1"/>
    <col min="5" max="5" width="15.28515625" style="153" customWidth="1"/>
    <col min="6" max="6" width="5.85546875" style="153" customWidth="1"/>
    <col min="7" max="7" width="16.140625" style="153" bestFit="1" customWidth="1"/>
    <col min="8" max="8" width="7" style="153" bestFit="1" customWidth="1"/>
    <col min="9" max="9" width="15.28515625" style="153" bestFit="1" customWidth="1"/>
    <col min="10" max="10" width="2" style="153" bestFit="1" customWidth="1"/>
    <col min="11" max="16384" width="10.85546875" style="153"/>
  </cols>
  <sheetData>
    <row r="1" spans="1:11" ht="15" x14ac:dyDescent="0.2">
      <c r="A1" s="125" t="s">
        <v>1204</v>
      </c>
    </row>
    <row r="2" spans="1:11" ht="15" x14ac:dyDescent="0.2">
      <c r="A2" s="138" t="s">
        <v>1031</v>
      </c>
    </row>
    <row r="3" spans="1:11" ht="15" x14ac:dyDescent="0.2">
      <c r="A3" s="138"/>
    </row>
    <row r="4" spans="1:11" ht="15" customHeight="1" x14ac:dyDescent="0.25">
      <c r="A4" s="1824" t="s">
        <v>348</v>
      </c>
      <c r="B4" s="1825"/>
      <c r="C4" s="1825"/>
      <c r="D4" s="1825"/>
      <c r="E4" s="1825"/>
      <c r="F4" s="1825"/>
      <c r="G4" s="1825"/>
      <c r="H4" s="1825"/>
      <c r="I4" s="1825"/>
      <c r="J4" s="1825"/>
      <c r="K4" s="1825"/>
    </row>
    <row r="5" spans="1:11" ht="15" customHeight="1" x14ac:dyDescent="0.25">
      <c r="A5" s="131" t="s">
        <v>1215</v>
      </c>
      <c r="B5" s="1826"/>
      <c r="C5" s="1826"/>
      <c r="D5" s="1826"/>
      <c r="E5" s="1826"/>
      <c r="F5" s="1826"/>
      <c r="G5" s="1826"/>
      <c r="H5" s="1826"/>
      <c r="I5" s="1826"/>
      <c r="J5" s="1826"/>
      <c r="K5" s="1825"/>
    </row>
    <row r="6" spans="1:11" ht="15" customHeight="1" x14ac:dyDescent="0.25">
      <c r="A6" s="1826"/>
      <c r="B6" s="1826"/>
      <c r="C6" s="1826"/>
      <c r="D6" s="1826"/>
      <c r="E6" s="1826"/>
      <c r="F6" s="1826"/>
      <c r="G6" s="1826"/>
      <c r="H6" s="1826"/>
      <c r="I6" s="1826"/>
      <c r="J6" s="1826"/>
      <c r="K6" s="1825"/>
    </row>
    <row r="7" spans="1:11" s="151" customFormat="1" ht="15" customHeight="1" x14ac:dyDescent="0.25">
      <c r="A7" s="1827" t="s">
        <v>1216</v>
      </c>
      <c r="C7" s="1827"/>
      <c r="D7" s="1827"/>
      <c r="E7" s="1827"/>
      <c r="F7" s="1827"/>
      <c r="G7" s="1828"/>
      <c r="H7" s="1828"/>
      <c r="I7" s="1828"/>
      <c r="J7" s="1827"/>
      <c r="K7" s="1829"/>
    </row>
    <row r="8" spans="1:11" s="151" customFormat="1" ht="15" customHeight="1" x14ac:dyDescent="0.25">
      <c r="A8" s="1827"/>
      <c r="B8" s="1827"/>
      <c r="C8" s="1827"/>
      <c r="D8" s="1827"/>
      <c r="E8" s="1827"/>
      <c r="F8" s="1827"/>
      <c r="G8" s="1830" t="s">
        <v>1050</v>
      </c>
      <c r="H8" s="1830"/>
      <c r="I8" s="1831" t="s">
        <v>1051</v>
      </c>
      <c r="J8" s="1827"/>
      <c r="K8" s="1829"/>
    </row>
    <row r="9" spans="1:11" s="151" customFormat="1" ht="15" customHeight="1" x14ac:dyDescent="0.25">
      <c r="A9" s="1827"/>
      <c r="B9" s="1827" t="s">
        <v>1217</v>
      </c>
      <c r="C9" s="1827"/>
      <c r="D9" s="1827"/>
      <c r="E9" s="1827"/>
      <c r="F9" s="1827"/>
      <c r="G9" s="1832">
        <f>15669+5218.8</f>
        <v>20887.8</v>
      </c>
      <c r="H9" s="1833" t="s">
        <v>1052</v>
      </c>
      <c r="I9" s="1834">
        <f>G9/1.2</f>
        <v>17406.5</v>
      </c>
      <c r="J9" s="1827" t="s">
        <v>151</v>
      </c>
      <c r="K9" s="1829"/>
    </row>
    <row r="10" spans="1:11" s="151" customFormat="1" ht="15" customHeight="1" x14ac:dyDescent="0.25">
      <c r="A10" s="1835" t="s">
        <v>21</v>
      </c>
      <c r="B10" s="1827" t="s">
        <v>1218</v>
      </c>
      <c r="C10" s="1827"/>
      <c r="D10" s="1827"/>
      <c r="E10" s="1827"/>
      <c r="F10" s="1827"/>
      <c r="G10" s="1836"/>
      <c r="H10" s="1837"/>
      <c r="I10" s="1838"/>
      <c r="J10" s="1827"/>
      <c r="K10" s="1829"/>
    </row>
    <row r="11" spans="1:11" s="151" customFormat="1" ht="15" customHeight="1" thickBot="1" x14ac:dyDescent="0.3">
      <c r="A11" s="1827"/>
      <c r="B11" s="1827" t="s">
        <v>1053</v>
      </c>
      <c r="C11" s="1827"/>
      <c r="D11" s="1827"/>
      <c r="E11" s="1827"/>
      <c r="F11" s="1827"/>
      <c r="G11" s="1828"/>
      <c r="H11" s="1828"/>
      <c r="I11" s="1839"/>
      <c r="J11" s="1827"/>
      <c r="K11" s="1829"/>
    </row>
    <row r="12" spans="1:11" s="151" customFormat="1" ht="15" customHeight="1" thickTop="1" x14ac:dyDescent="0.25">
      <c r="A12" s="1827"/>
      <c r="B12" s="1827"/>
      <c r="C12" s="1827"/>
      <c r="D12" s="1827"/>
      <c r="E12" s="1827"/>
      <c r="F12" s="1827"/>
      <c r="G12" s="1828"/>
      <c r="H12" s="1828"/>
      <c r="I12" s="1828"/>
      <c r="J12" s="1827"/>
      <c r="K12" s="1829"/>
    </row>
    <row r="13" spans="1:11" s="151" customFormat="1" ht="15" customHeight="1" x14ac:dyDescent="0.25">
      <c r="A13" s="1827" t="s">
        <v>1219</v>
      </c>
      <c r="C13" s="1827"/>
      <c r="D13" s="1827"/>
      <c r="E13" s="1827"/>
      <c r="F13" s="1827"/>
      <c r="G13" s="1828"/>
      <c r="H13" s="1828"/>
      <c r="I13" s="1828"/>
      <c r="J13" s="1827"/>
      <c r="K13" s="1829"/>
    </row>
    <row r="14" spans="1:11" s="151" customFormat="1" ht="15" customHeight="1" x14ac:dyDescent="0.25">
      <c r="A14" s="1827"/>
      <c r="B14" s="1827"/>
      <c r="C14" s="1827"/>
      <c r="D14" s="1827"/>
      <c r="E14" s="1827"/>
      <c r="F14" s="1827"/>
      <c r="G14" s="1828"/>
      <c r="H14" s="1828"/>
      <c r="I14" s="1828"/>
      <c r="J14" s="1827"/>
      <c r="K14" s="1829"/>
    </row>
    <row r="15" spans="1:11" s="151" customFormat="1" ht="15" customHeight="1" x14ac:dyDescent="0.25">
      <c r="A15" s="1827"/>
      <c r="B15" s="1827" t="s">
        <v>1054</v>
      </c>
      <c r="C15" s="1827"/>
      <c r="D15" s="1827"/>
      <c r="E15" s="1840"/>
      <c r="F15" s="1827"/>
      <c r="G15" s="1828"/>
      <c r="H15" s="1827"/>
      <c r="I15" s="1841"/>
      <c r="J15" s="1827"/>
      <c r="K15" s="1829"/>
    </row>
    <row r="16" spans="1:11" s="151" customFormat="1" ht="15" customHeight="1" x14ac:dyDescent="0.25">
      <c r="A16" s="1835" t="s">
        <v>18</v>
      </c>
      <c r="B16" s="1827" t="s">
        <v>1220</v>
      </c>
      <c r="C16" s="1827"/>
      <c r="D16" s="1827"/>
      <c r="E16" s="1827"/>
      <c r="F16" s="1827"/>
      <c r="G16" s="1828"/>
      <c r="H16" s="1827"/>
      <c r="I16" s="1838"/>
      <c r="J16" s="1827"/>
      <c r="K16" s="1829"/>
    </row>
    <row r="17" spans="1:11" s="151" customFormat="1" ht="15" customHeight="1" thickBot="1" x14ac:dyDescent="0.3">
      <c r="A17" s="1827"/>
      <c r="B17" s="1827" t="s">
        <v>1055</v>
      </c>
      <c r="C17" s="1827"/>
      <c r="D17" s="1827"/>
      <c r="E17" s="1827"/>
      <c r="F17" s="1827"/>
      <c r="G17" s="1828"/>
      <c r="H17" s="1827"/>
      <c r="I17" s="1842"/>
      <c r="J17" s="1827"/>
      <c r="K17" s="1829"/>
    </row>
    <row r="18" spans="1:11" s="151" customFormat="1" ht="15" customHeight="1" thickTop="1" x14ac:dyDescent="0.25">
      <c r="A18" s="1827"/>
      <c r="B18" s="1827"/>
      <c r="C18" s="1827"/>
      <c r="D18" s="1827"/>
      <c r="E18" s="1827"/>
      <c r="F18" s="1827"/>
      <c r="G18" s="1827"/>
      <c r="H18" s="1827"/>
      <c r="I18" s="1827"/>
      <c r="J18" s="1827"/>
      <c r="K18" s="1829"/>
    </row>
    <row r="19" spans="1:11" s="151" customFormat="1" ht="15" customHeight="1" x14ac:dyDescent="0.25">
      <c r="A19" s="1827" t="s">
        <v>1221</v>
      </c>
      <c r="B19" s="1827"/>
      <c r="C19" s="1827"/>
      <c r="D19" s="1827"/>
      <c r="E19" s="1827"/>
      <c r="F19" s="1827"/>
      <c r="G19" s="1827"/>
      <c r="H19" s="1827"/>
      <c r="I19" s="1827"/>
      <c r="J19" s="1827"/>
      <c r="K19" s="1829"/>
    </row>
    <row r="20" spans="1:11" s="151" customFormat="1" ht="15" customHeight="1" x14ac:dyDescent="0.25">
      <c r="A20" s="1827"/>
      <c r="B20" s="1827"/>
      <c r="C20" s="1827"/>
      <c r="D20" s="1827"/>
      <c r="E20" s="1827"/>
      <c r="F20" s="1827"/>
      <c r="G20" s="1827"/>
      <c r="H20" s="1827"/>
      <c r="I20" s="1827"/>
      <c r="J20" s="1827"/>
      <c r="K20" s="1829"/>
    </row>
    <row r="21" spans="1:11" s="151" customFormat="1" ht="15" customHeight="1" x14ac:dyDescent="0.2">
      <c r="A21" s="1843"/>
      <c r="B21" s="1843"/>
      <c r="C21" s="1843"/>
      <c r="D21" s="1843"/>
      <c r="E21" s="1843"/>
      <c r="F21" s="1843"/>
      <c r="G21" s="1843"/>
      <c r="H21" s="1843"/>
      <c r="I21" s="1843"/>
      <c r="J21" s="1843"/>
    </row>
    <row r="22" spans="1:11" s="151" customFormat="1" x14ac:dyDescent="0.2">
      <c r="A22" s="1843"/>
      <c r="B22" s="1843"/>
      <c r="C22" s="1843"/>
      <c r="D22" s="1843"/>
      <c r="E22" s="1843"/>
      <c r="F22" s="1843"/>
      <c r="G22" s="1843"/>
      <c r="H22" s="1843"/>
      <c r="I22" s="1843"/>
      <c r="J22" s="1843"/>
    </row>
    <row r="23" spans="1:11" s="151" customFormat="1" x14ac:dyDescent="0.2"/>
    <row r="24" spans="1:11" s="151" customFormat="1" x14ac:dyDescent="0.2"/>
    <row r="25" spans="1:11" s="151" customFormat="1" x14ac:dyDescent="0.2"/>
    <row r="26" spans="1:11" s="151" customFormat="1" x14ac:dyDescent="0.2"/>
    <row r="27" spans="1:11" s="151" customFormat="1" x14ac:dyDescent="0.2"/>
    <row r="28" spans="1:11" s="151" customFormat="1" x14ac:dyDescent="0.2"/>
    <row r="29" spans="1:11" s="151" customFormat="1" x14ac:dyDescent="0.2"/>
    <row r="30" spans="1:11" s="151" customFormat="1" x14ac:dyDescent="0.2"/>
    <row r="31" spans="1:11" s="151" customFormat="1" x14ac:dyDescent="0.2"/>
    <row r="32" spans="1:11" s="151" customFormat="1" x14ac:dyDescent="0.2"/>
    <row r="33" s="151" customFormat="1" x14ac:dyDescent="0.2"/>
    <row r="34" s="151" customFormat="1" x14ac:dyDescent="0.2"/>
    <row r="35" s="151" customFormat="1" x14ac:dyDescent="0.2"/>
    <row r="36" s="151" customFormat="1" x14ac:dyDescent="0.2"/>
    <row r="37" s="151" customFormat="1" x14ac:dyDescent="0.2"/>
    <row r="38" s="151" customFormat="1" x14ac:dyDescent="0.2"/>
    <row r="39" s="151" customFormat="1" x14ac:dyDescent="0.2"/>
    <row r="40" s="151" customFormat="1" x14ac:dyDescent="0.2"/>
    <row r="41" s="151" customFormat="1" x14ac:dyDescent="0.2"/>
    <row r="42" s="151" customFormat="1" x14ac:dyDescent="0.2"/>
    <row r="43" s="151" customFormat="1" x14ac:dyDescent="0.2"/>
    <row r="44" s="151" customFormat="1" x14ac:dyDescent="0.2"/>
    <row r="45" s="151" customFormat="1" x14ac:dyDescent="0.2"/>
    <row r="46" s="151" customFormat="1" x14ac:dyDescent="0.2"/>
    <row r="47" s="151" customFormat="1" x14ac:dyDescent="0.2"/>
    <row r="48" s="151" customFormat="1" x14ac:dyDescent="0.2"/>
    <row r="49" s="151" customFormat="1" x14ac:dyDescent="0.2"/>
    <row r="50" s="151" customFormat="1" x14ac:dyDescent="0.2"/>
    <row r="51" s="151" customFormat="1" x14ac:dyDescent="0.2"/>
    <row r="52" s="151" customFormat="1" x14ac:dyDescent="0.2"/>
    <row r="53" s="151" customFormat="1" x14ac:dyDescent="0.2"/>
    <row r="54" s="151" customFormat="1" x14ac:dyDescent="0.2"/>
    <row r="55" s="151" customFormat="1" x14ac:dyDescent="0.2"/>
    <row r="56" s="151" customFormat="1" x14ac:dyDescent="0.2"/>
    <row r="57" s="151" customFormat="1" x14ac:dyDescent="0.2"/>
    <row r="58" s="151" customFormat="1" x14ac:dyDescent="0.2"/>
    <row r="59" s="151" customFormat="1" x14ac:dyDescent="0.2"/>
    <row r="60" s="151" customFormat="1" x14ac:dyDescent="0.2"/>
    <row r="61" s="151" customFormat="1" x14ac:dyDescent="0.2"/>
    <row r="62" s="151" customFormat="1" x14ac:dyDescent="0.2"/>
    <row r="63" s="151" customFormat="1" x14ac:dyDescent="0.2"/>
    <row r="64" s="151" customFormat="1" x14ac:dyDescent="0.2"/>
    <row r="65" s="151" customFormat="1" x14ac:dyDescent="0.2"/>
    <row r="66" s="151" customFormat="1" x14ac:dyDescent="0.2"/>
    <row r="67" s="151" customFormat="1" x14ac:dyDescent="0.2"/>
    <row r="68" s="151" customFormat="1" x14ac:dyDescent="0.2"/>
    <row r="69" s="151" customFormat="1" x14ac:dyDescent="0.2"/>
    <row r="70" s="151" customFormat="1" x14ac:dyDescent="0.2"/>
    <row r="71" s="151" customFormat="1" x14ac:dyDescent="0.2"/>
    <row r="72" s="151" customFormat="1" x14ac:dyDescent="0.2"/>
    <row r="73" s="151" customFormat="1" x14ac:dyDescent="0.2"/>
    <row r="74" s="151" customFormat="1" x14ac:dyDescent="0.2"/>
    <row r="75" s="151" customFormat="1" x14ac:dyDescent="0.2"/>
    <row r="76" s="151" customFormat="1" x14ac:dyDescent="0.2"/>
    <row r="77" s="151" customFormat="1" x14ac:dyDescent="0.2"/>
    <row r="78" s="151" customFormat="1" x14ac:dyDescent="0.2"/>
    <row r="79" s="151" customFormat="1" x14ac:dyDescent="0.2"/>
    <row r="80" s="151" customFormat="1" x14ac:dyDescent="0.2"/>
    <row r="81" s="151" customFormat="1" x14ac:dyDescent="0.2"/>
    <row r="82" s="151" customFormat="1" x14ac:dyDescent="0.2"/>
    <row r="83" s="151" customFormat="1" x14ac:dyDescent="0.2"/>
    <row r="84" s="151" customFormat="1" x14ac:dyDescent="0.2"/>
    <row r="85" s="151" customFormat="1" x14ac:dyDescent="0.2"/>
    <row r="86" s="151" customFormat="1" x14ac:dyDescent="0.2"/>
    <row r="87" s="151" customFormat="1" x14ac:dyDescent="0.2"/>
    <row r="88" s="151" customFormat="1" x14ac:dyDescent="0.2"/>
    <row r="89" s="151" customFormat="1" x14ac:dyDescent="0.2"/>
    <row r="90" s="151" customFormat="1" x14ac:dyDescent="0.2"/>
    <row r="91" s="151" customFormat="1" x14ac:dyDescent="0.2"/>
    <row r="92" s="151" customFormat="1" x14ac:dyDescent="0.2"/>
    <row r="93" s="151" customFormat="1" x14ac:dyDescent="0.2"/>
    <row r="94" s="151" customFormat="1" x14ac:dyDescent="0.2"/>
    <row r="95" s="151" customFormat="1" x14ac:dyDescent="0.2"/>
    <row r="96" s="151" customFormat="1" x14ac:dyDescent="0.2"/>
    <row r="97" s="151" customFormat="1" x14ac:dyDescent="0.2"/>
    <row r="98" s="151" customFormat="1" x14ac:dyDescent="0.2"/>
    <row r="99" s="151" customFormat="1" x14ac:dyDescent="0.2"/>
    <row r="100" s="151" customFormat="1" x14ac:dyDescent="0.2"/>
    <row r="101" s="151" customFormat="1" x14ac:dyDescent="0.2"/>
    <row r="102" s="151" customFormat="1" x14ac:dyDescent="0.2"/>
    <row r="103" s="151" customFormat="1" x14ac:dyDescent="0.2"/>
    <row r="104" s="151" customFormat="1" x14ac:dyDescent="0.2"/>
    <row r="105" s="151" customFormat="1" x14ac:dyDescent="0.2"/>
    <row r="106" s="151" customFormat="1" x14ac:dyDescent="0.2"/>
    <row r="107" s="151" customFormat="1" x14ac:dyDescent="0.2"/>
    <row r="108" s="151" customFormat="1" x14ac:dyDescent="0.2"/>
    <row r="109" s="151" customFormat="1" x14ac:dyDescent="0.2"/>
    <row r="110" s="151" customFormat="1" x14ac:dyDescent="0.2"/>
    <row r="111" s="151" customFormat="1" x14ac:dyDescent="0.2"/>
    <row r="112" s="151" customFormat="1" x14ac:dyDescent="0.2"/>
    <row r="113" s="151" customFormat="1" x14ac:dyDescent="0.2"/>
    <row r="114" s="151" customFormat="1" x14ac:dyDescent="0.2"/>
    <row r="115" s="151" customFormat="1" x14ac:dyDescent="0.2"/>
    <row r="116" s="151" customFormat="1" x14ac:dyDescent="0.2"/>
    <row r="117" s="151" customFormat="1" x14ac:dyDescent="0.2"/>
    <row r="118" s="151" customFormat="1" x14ac:dyDescent="0.2"/>
    <row r="119" s="151" customFormat="1" x14ac:dyDescent="0.2"/>
    <row r="120" s="151" customFormat="1" x14ac:dyDescent="0.2"/>
    <row r="121" s="151" customFormat="1" x14ac:dyDescent="0.2"/>
    <row r="122" s="151" customFormat="1" x14ac:dyDescent="0.2"/>
    <row r="123" s="151" customFormat="1" x14ac:dyDescent="0.2"/>
    <row r="124" s="151" customFormat="1" x14ac:dyDescent="0.2"/>
    <row r="125" s="151" customFormat="1" x14ac:dyDescent="0.2"/>
    <row r="126" s="151" customFormat="1" x14ac:dyDescent="0.2"/>
    <row r="127" s="151" customFormat="1" x14ac:dyDescent="0.2"/>
    <row r="128" s="151" customFormat="1" x14ac:dyDescent="0.2"/>
    <row r="129" s="151" customFormat="1" x14ac:dyDescent="0.2"/>
    <row r="130" s="151" customFormat="1" x14ac:dyDescent="0.2"/>
    <row r="131" s="151" customFormat="1" x14ac:dyDescent="0.2"/>
    <row r="132" s="151" customFormat="1" x14ac:dyDescent="0.2"/>
    <row r="133" s="151" customFormat="1" x14ac:dyDescent="0.2"/>
    <row r="134" s="151" customFormat="1" x14ac:dyDescent="0.2"/>
    <row r="135" s="151" customFormat="1" x14ac:dyDescent="0.2"/>
    <row r="136" s="151" customFormat="1" x14ac:dyDescent="0.2"/>
    <row r="137" s="151" customFormat="1" x14ac:dyDescent="0.2"/>
    <row r="138" s="151" customFormat="1" x14ac:dyDescent="0.2"/>
    <row r="139" s="151" customFormat="1" x14ac:dyDescent="0.2"/>
    <row r="140" s="151" customFormat="1" x14ac:dyDescent="0.2"/>
    <row r="141" s="151" customFormat="1" x14ac:dyDescent="0.2"/>
    <row r="142" s="151" customFormat="1" x14ac:dyDescent="0.2"/>
    <row r="143" s="151" customFormat="1" x14ac:dyDescent="0.2"/>
    <row r="144" s="151" customFormat="1" x14ac:dyDescent="0.2"/>
    <row r="145" s="151" customFormat="1" x14ac:dyDescent="0.2"/>
    <row r="146" s="151" customFormat="1" x14ac:dyDescent="0.2"/>
    <row r="147" s="151" customFormat="1" x14ac:dyDescent="0.2"/>
    <row r="148" s="151" customFormat="1" x14ac:dyDescent="0.2"/>
    <row r="149" s="151" customFormat="1" x14ac:dyDescent="0.2"/>
    <row r="150" s="151" customFormat="1" x14ac:dyDescent="0.2"/>
    <row r="151" s="151" customFormat="1" x14ac:dyDescent="0.2"/>
    <row r="152" s="151" customFormat="1" x14ac:dyDescent="0.2"/>
    <row r="153" s="151" customFormat="1" x14ac:dyDescent="0.2"/>
    <row r="154" s="151" customFormat="1" x14ac:dyDescent="0.2"/>
    <row r="155" s="151" customFormat="1" x14ac:dyDescent="0.2"/>
    <row r="156" s="151" customFormat="1" x14ac:dyDescent="0.2"/>
    <row r="157" s="151" customFormat="1" x14ac:dyDescent="0.2"/>
    <row r="158" s="151" customFormat="1" x14ac:dyDescent="0.2"/>
    <row r="159" s="151" customFormat="1" x14ac:dyDescent="0.2"/>
    <row r="160" s="151" customFormat="1" x14ac:dyDescent="0.2"/>
    <row r="161" s="151" customFormat="1" x14ac:dyDescent="0.2"/>
    <row r="162" s="151" customFormat="1" x14ac:dyDescent="0.2"/>
    <row r="163" s="151" customFormat="1" x14ac:dyDescent="0.2"/>
    <row r="164" s="151" customFormat="1" x14ac:dyDescent="0.2"/>
    <row r="165" s="151" customFormat="1" x14ac:dyDescent="0.2"/>
    <row r="166" s="151" customFormat="1" x14ac:dyDescent="0.2"/>
    <row r="167" s="151" customFormat="1" x14ac:dyDescent="0.2"/>
    <row r="168" s="151" customFormat="1" x14ac:dyDescent="0.2"/>
    <row r="169" s="151" customFormat="1" x14ac:dyDescent="0.2"/>
    <row r="170" s="151" customFormat="1" x14ac:dyDescent="0.2"/>
    <row r="171" s="151" customFormat="1" x14ac:dyDescent="0.2"/>
    <row r="172" s="151" customFormat="1" x14ac:dyDescent="0.2"/>
    <row r="173" s="151" customFormat="1" x14ac:dyDescent="0.2"/>
    <row r="174" s="151" customFormat="1" x14ac:dyDescent="0.2"/>
    <row r="175" s="151" customFormat="1" x14ac:dyDescent="0.2"/>
    <row r="176" s="151" customFormat="1" x14ac:dyDescent="0.2"/>
    <row r="177" s="151" customFormat="1" x14ac:dyDescent="0.2"/>
    <row r="178" s="151" customFormat="1" x14ac:dyDescent="0.2"/>
    <row r="179" s="151" customFormat="1" x14ac:dyDescent="0.2"/>
    <row r="180" s="151" customFormat="1" x14ac:dyDescent="0.2"/>
    <row r="181" s="151" customFormat="1" x14ac:dyDescent="0.2"/>
    <row r="182" s="151" customFormat="1" x14ac:dyDescent="0.2"/>
    <row r="183" s="151" customFormat="1" x14ac:dyDescent="0.2"/>
    <row r="184" s="151" customFormat="1" x14ac:dyDescent="0.2"/>
    <row r="185" s="151" customFormat="1" x14ac:dyDescent="0.2"/>
    <row r="186" s="151" customFormat="1" x14ac:dyDescent="0.2"/>
    <row r="187" s="151" customFormat="1" x14ac:dyDescent="0.2"/>
    <row r="188" s="151" customFormat="1" x14ac:dyDescent="0.2"/>
    <row r="189" s="151" customFormat="1" x14ac:dyDescent="0.2"/>
    <row r="190" s="151" customFormat="1" x14ac:dyDescent="0.2"/>
    <row r="191" s="151" customFormat="1" x14ac:dyDescent="0.2"/>
    <row r="192" s="151" customFormat="1" x14ac:dyDescent="0.2"/>
    <row r="193" s="151" customFormat="1" x14ac:dyDescent="0.2"/>
    <row r="194" s="151" customFormat="1" x14ac:dyDescent="0.2"/>
    <row r="195" s="151" customFormat="1" x14ac:dyDescent="0.2"/>
    <row r="196" s="151" customFormat="1" x14ac:dyDescent="0.2"/>
    <row r="197" s="151" customFormat="1" x14ac:dyDescent="0.2"/>
    <row r="198" s="151" customFormat="1" x14ac:dyDescent="0.2"/>
    <row r="199" s="151" customFormat="1" x14ac:dyDescent="0.2"/>
    <row r="200" s="151" customFormat="1" x14ac:dyDescent="0.2"/>
    <row r="201" s="151" customFormat="1" x14ac:dyDescent="0.2"/>
    <row r="202" s="151" customFormat="1" x14ac:dyDescent="0.2"/>
    <row r="203" s="151" customFormat="1" x14ac:dyDescent="0.2"/>
    <row r="204" s="151" customFormat="1" x14ac:dyDescent="0.2"/>
    <row r="205" s="151" customFormat="1" x14ac:dyDescent="0.2"/>
    <row r="206" s="151" customFormat="1" x14ac:dyDescent="0.2"/>
    <row r="207" s="151" customFormat="1" x14ac:dyDescent="0.2"/>
    <row r="208" s="151" customFormat="1" x14ac:dyDescent="0.2"/>
    <row r="209" s="151" customFormat="1" x14ac:dyDescent="0.2"/>
    <row r="210" s="151" customFormat="1" x14ac:dyDescent="0.2"/>
    <row r="211" s="151" customFormat="1" x14ac:dyDescent="0.2"/>
    <row r="212" s="151" customFormat="1" x14ac:dyDescent="0.2"/>
    <row r="213" s="151" customFormat="1" x14ac:dyDescent="0.2"/>
    <row r="214" s="151" customFormat="1" x14ac:dyDescent="0.2"/>
    <row r="215" s="151" customFormat="1" x14ac:dyDescent="0.2"/>
    <row r="216" s="151" customFormat="1" x14ac:dyDescent="0.2"/>
    <row r="217" s="151" customFormat="1" x14ac:dyDescent="0.2"/>
    <row r="218" s="151" customFormat="1" x14ac:dyDescent="0.2"/>
    <row r="219" s="151" customFormat="1" x14ac:dyDescent="0.2"/>
    <row r="220" s="151" customFormat="1" x14ac:dyDescent="0.2"/>
    <row r="221" s="151" customFormat="1" x14ac:dyDescent="0.2"/>
    <row r="222" s="151" customFormat="1" x14ac:dyDescent="0.2"/>
    <row r="223" s="151" customFormat="1" x14ac:dyDescent="0.2"/>
    <row r="224" s="151" customFormat="1" x14ac:dyDescent="0.2"/>
    <row r="225" s="151" customFormat="1" x14ac:dyDescent="0.2"/>
    <row r="226" s="151" customFormat="1" x14ac:dyDescent="0.2"/>
    <row r="227" s="151" customFormat="1" x14ac:dyDescent="0.2"/>
    <row r="228" s="151" customFormat="1" x14ac:dyDescent="0.2"/>
    <row r="229" s="151" customFormat="1" x14ac:dyDescent="0.2"/>
    <row r="230" s="151" customFormat="1" x14ac:dyDescent="0.2"/>
    <row r="231" s="151" customFormat="1" x14ac:dyDescent="0.2"/>
    <row r="232" s="151" customFormat="1" x14ac:dyDescent="0.2"/>
    <row r="233" s="151" customFormat="1" x14ac:dyDescent="0.2"/>
    <row r="234" s="151" customFormat="1" x14ac:dyDescent="0.2"/>
    <row r="235" s="151" customFormat="1" x14ac:dyDescent="0.2"/>
    <row r="236" s="151" customFormat="1" x14ac:dyDescent="0.2"/>
    <row r="237" s="151" customFormat="1" x14ac:dyDescent="0.2"/>
    <row r="238" s="151" customFormat="1" x14ac:dyDescent="0.2"/>
    <row r="239" s="151" customFormat="1" x14ac:dyDescent="0.2"/>
    <row r="240" s="151" customFormat="1" x14ac:dyDescent="0.2"/>
    <row r="241" s="151" customFormat="1" x14ac:dyDescent="0.2"/>
    <row r="242" s="151" customFormat="1" x14ac:dyDescent="0.2"/>
    <row r="243" s="151" customFormat="1" x14ac:dyDescent="0.2"/>
    <row r="244" s="151" customFormat="1" x14ac:dyDescent="0.2"/>
    <row r="245" s="151" customFormat="1" x14ac:dyDescent="0.2"/>
    <row r="246" s="151" customFormat="1" x14ac:dyDescent="0.2"/>
    <row r="247" s="151" customFormat="1" x14ac:dyDescent="0.2"/>
    <row r="248" s="151" customFormat="1" x14ac:dyDescent="0.2"/>
    <row r="249" s="151" customFormat="1" x14ac:dyDescent="0.2"/>
    <row r="250" s="151" customFormat="1" x14ac:dyDescent="0.2"/>
    <row r="251" s="151" customFormat="1" x14ac:dyDescent="0.2"/>
    <row r="252" s="151" customFormat="1" x14ac:dyDescent="0.2"/>
    <row r="253" s="151" customFormat="1" x14ac:dyDescent="0.2"/>
    <row r="254" s="151" customFormat="1" x14ac:dyDescent="0.2"/>
    <row r="255" s="151" customFormat="1" x14ac:dyDescent="0.2"/>
    <row r="256" s="151" customFormat="1" x14ac:dyDescent="0.2"/>
    <row r="257" s="151" customFormat="1" x14ac:dyDescent="0.2"/>
    <row r="258" s="151" customFormat="1" x14ac:dyDescent="0.2"/>
    <row r="259" s="151" customFormat="1" x14ac:dyDescent="0.2"/>
    <row r="260" s="151" customFormat="1" x14ac:dyDescent="0.2"/>
    <row r="261" s="151" customFormat="1" x14ac:dyDescent="0.2"/>
    <row r="262" s="151" customFormat="1" x14ac:dyDescent="0.2"/>
    <row r="263" s="151" customFormat="1" x14ac:dyDescent="0.2"/>
    <row r="264" s="151" customFormat="1" x14ac:dyDescent="0.2"/>
    <row r="265" s="151" customFormat="1" x14ac:dyDescent="0.2"/>
    <row r="266" s="151" customFormat="1" x14ac:dyDescent="0.2"/>
    <row r="267" s="151" customFormat="1" x14ac:dyDescent="0.2"/>
    <row r="268" s="151" customFormat="1" x14ac:dyDescent="0.2"/>
    <row r="269" s="151" customFormat="1" x14ac:dyDescent="0.2"/>
    <row r="270" s="151" customFormat="1" x14ac:dyDescent="0.2"/>
    <row r="271" s="151" customFormat="1" x14ac:dyDescent="0.2"/>
    <row r="272" s="151" customFormat="1" x14ac:dyDescent="0.2"/>
    <row r="273" s="151" customFormat="1" x14ac:dyDescent="0.2"/>
    <row r="274" s="151" customFormat="1" x14ac:dyDescent="0.2"/>
    <row r="275" s="151" customFormat="1" x14ac:dyDescent="0.2"/>
    <row r="276" s="151" customFormat="1" x14ac:dyDescent="0.2"/>
    <row r="277" s="151" customFormat="1" x14ac:dyDescent="0.2"/>
    <row r="278" s="151" customFormat="1" x14ac:dyDescent="0.2"/>
    <row r="279" s="151" customFormat="1" x14ac:dyDescent="0.2"/>
    <row r="280" s="151" customFormat="1" x14ac:dyDescent="0.2"/>
    <row r="281" s="151" customFormat="1" x14ac:dyDescent="0.2"/>
    <row r="282" s="151" customFormat="1" x14ac:dyDescent="0.2"/>
    <row r="283" s="151" customFormat="1" x14ac:dyDescent="0.2"/>
    <row r="284" s="151" customFormat="1" x14ac:dyDescent="0.2"/>
    <row r="285" s="151" customFormat="1" x14ac:dyDescent="0.2"/>
    <row r="286" s="151" customFormat="1" x14ac:dyDescent="0.2"/>
    <row r="287" s="151" customFormat="1" x14ac:dyDescent="0.2"/>
    <row r="288" s="151" customFormat="1" x14ac:dyDescent="0.2"/>
    <row r="289" s="151" customFormat="1" x14ac:dyDescent="0.2"/>
    <row r="290" s="151" customFormat="1" x14ac:dyDescent="0.2"/>
    <row r="291" s="151" customFormat="1" x14ac:dyDescent="0.2"/>
    <row r="292" s="151" customFormat="1" x14ac:dyDescent="0.2"/>
    <row r="293" s="151" customFormat="1" x14ac:dyDescent="0.2"/>
    <row r="294" s="151" customFormat="1" x14ac:dyDescent="0.2"/>
    <row r="295" s="151" customFormat="1" x14ac:dyDescent="0.2"/>
    <row r="296" s="151" customFormat="1" x14ac:dyDescent="0.2"/>
    <row r="297" s="151" customFormat="1" x14ac:dyDescent="0.2"/>
    <row r="298" s="151" customFormat="1" x14ac:dyDescent="0.2"/>
    <row r="299" s="151" customFormat="1" x14ac:dyDescent="0.2"/>
    <row r="300" s="151" customFormat="1" x14ac:dyDescent="0.2"/>
    <row r="301" s="151" customFormat="1" x14ac:dyDescent="0.2"/>
    <row r="302" s="151" customFormat="1" x14ac:dyDescent="0.2"/>
    <row r="303" s="151" customFormat="1" x14ac:dyDescent="0.2"/>
    <row r="304" s="151" customFormat="1" x14ac:dyDescent="0.2"/>
    <row r="305" s="151" customFormat="1" x14ac:dyDescent="0.2"/>
    <row r="306" s="151" customFormat="1" x14ac:dyDescent="0.2"/>
    <row r="307" s="151" customFormat="1" x14ac:dyDescent="0.2"/>
    <row r="308" s="151" customFormat="1" x14ac:dyDescent="0.2"/>
    <row r="309" s="151" customFormat="1" x14ac:dyDescent="0.2"/>
    <row r="310" s="151" customFormat="1" x14ac:dyDescent="0.2"/>
    <row r="311" s="151" customFormat="1" x14ac:dyDescent="0.2"/>
    <row r="312" s="151" customFormat="1" x14ac:dyDescent="0.2"/>
    <row r="313" s="151" customFormat="1" x14ac:dyDescent="0.2"/>
    <row r="314" s="151" customFormat="1" x14ac:dyDescent="0.2"/>
    <row r="315" s="151" customFormat="1" x14ac:dyDescent="0.2"/>
    <row r="316" s="151" customFormat="1" x14ac:dyDescent="0.2"/>
    <row r="317" s="151" customFormat="1" x14ac:dyDescent="0.2"/>
    <row r="318" s="151" customFormat="1" x14ac:dyDescent="0.2"/>
    <row r="319" s="151" customFormat="1" x14ac:dyDescent="0.2"/>
    <row r="320" s="151" customFormat="1" x14ac:dyDescent="0.2"/>
    <row r="321" s="151" customFormat="1" x14ac:dyDescent="0.2"/>
    <row r="322" s="151" customFormat="1" x14ac:dyDescent="0.2"/>
    <row r="323" s="151" customFormat="1" x14ac:dyDescent="0.2"/>
    <row r="324" s="151" customFormat="1" x14ac:dyDescent="0.2"/>
    <row r="325" s="151" customFormat="1" x14ac:dyDescent="0.2"/>
    <row r="326" s="151" customFormat="1" x14ac:dyDescent="0.2"/>
    <row r="327" s="151" customFormat="1" x14ac:dyDescent="0.2"/>
    <row r="328" s="151" customFormat="1" x14ac:dyDescent="0.2"/>
    <row r="329" s="151" customFormat="1" x14ac:dyDescent="0.2"/>
    <row r="330" s="151" customFormat="1" x14ac:dyDescent="0.2"/>
    <row r="331" s="151" customFormat="1" x14ac:dyDescent="0.2"/>
    <row r="332" s="151" customFormat="1" x14ac:dyDescent="0.2"/>
    <row r="333" s="151" customFormat="1" x14ac:dyDescent="0.2"/>
    <row r="334" s="151" customFormat="1" x14ac:dyDescent="0.2"/>
    <row r="335" s="151" customFormat="1" x14ac:dyDescent="0.2"/>
    <row r="336" s="151" customFormat="1" x14ac:dyDescent="0.2"/>
    <row r="337" s="151" customFormat="1" x14ac:dyDescent="0.2"/>
    <row r="338" s="151" customFormat="1" x14ac:dyDescent="0.2"/>
    <row r="339" s="151" customFormat="1" x14ac:dyDescent="0.2"/>
    <row r="340" s="151" customFormat="1" x14ac:dyDescent="0.2"/>
    <row r="341" s="151" customFormat="1" x14ac:dyDescent="0.2"/>
    <row r="342" s="151" customFormat="1" x14ac:dyDescent="0.2"/>
    <row r="343" s="151" customFormat="1" x14ac:dyDescent="0.2"/>
    <row r="344" s="151" customFormat="1" x14ac:dyDescent="0.2"/>
    <row r="345" s="151" customFormat="1" x14ac:dyDescent="0.2"/>
    <row r="346" s="151" customFormat="1" x14ac:dyDescent="0.2"/>
    <row r="347" s="151" customFormat="1" x14ac:dyDescent="0.2"/>
    <row r="348" s="151" customFormat="1" x14ac:dyDescent="0.2"/>
    <row r="349" s="151" customFormat="1" x14ac:dyDescent="0.2"/>
    <row r="350" s="151" customFormat="1" x14ac:dyDescent="0.2"/>
    <row r="351" s="151" customFormat="1" x14ac:dyDescent="0.2"/>
    <row r="352" s="151" customFormat="1" x14ac:dyDescent="0.2"/>
    <row r="353" s="151" customFormat="1" x14ac:dyDescent="0.2"/>
    <row r="354" s="151" customFormat="1" x14ac:dyDescent="0.2"/>
    <row r="355" s="151" customFormat="1" x14ac:dyDescent="0.2"/>
    <row r="356" s="151" customFormat="1" x14ac:dyDescent="0.2"/>
    <row r="357" s="151" customFormat="1" x14ac:dyDescent="0.2"/>
    <row r="358" s="151" customFormat="1" x14ac:dyDescent="0.2"/>
    <row r="359" s="151" customFormat="1" x14ac:dyDescent="0.2"/>
    <row r="360" s="151" customFormat="1" x14ac:dyDescent="0.2"/>
    <row r="361" s="151" customFormat="1" x14ac:dyDescent="0.2"/>
    <row r="362" s="151" customFormat="1" x14ac:dyDescent="0.2"/>
    <row r="363" s="151" customFormat="1" x14ac:dyDescent="0.2"/>
    <row r="364" s="151" customFormat="1" x14ac:dyDescent="0.2"/>
    <row r="365" s="151" customFormat="1" x14ac:dyDescent="0.2"/>
    <row r="366" s="151" customFormat="1" x14ac:dyDescent="0.2"/>
    <row r="367" s="151" customFormat="1" x14ac:dyDescent="0.2"/>
    <row r="368" s="151" customFormat="1" x14ac:dyDescent="0.2"/>
    <row r="369" s="151" customFormat="1" x14ac:dyDescent="0.2"/>
    <row r="370" s="151" customFormat="1" x14ac:dyDescent="0.2"/>
    <row r="371" s="151" customFormat="1" x14ac:dyDescent="0.2"/>
    <row r="372" s="151" customFormat="1" x14ac:dyDescent="0.2"/>
    <row r="373" s="151" customFormat="1" x14ac:dyDescent="0.2"/>
    <row r="374" s="151" customFormat="1" x14ac:dyDescent="0.2"/>
    <row r="375" s="151" customFormat="1" x14ac:dyDescent="0.2"/>
    <row r="376" s="151" customFormat="1" x14ac:dyDescent="0.2"/>
    <row r="377" s="151" customFormat="1" x14ac:dyDescent="0.2"/>
    <row r="378" s="151" customFormat="1" x14ac:dyDescent="0.2"/>
    <row r="379" s="151" customFormat="1" x14ac:dyDescent="0.2"/>
    <row r="380" s="151" customFormat="1" x14ac:dyDescent="0.2"/>
    <row r="381" s="151" customFormat="1" x14ac:dyDescent="0.2"/>
    <row r="382" s="151" customFormat="1" x14ac:dyDescent="0.2"/>
    <row r="383" s="151" customFormat="1" x14ac:dyDescent="0.2"/>
    <row r="384" s="151" customFormat="1" x14ac:dyDescent="0.2"/>
    <row r="385" s="151" customFormat="1" x14ac:dyDescent="0.2"/>
    <row r="386" s="151" customFormat="1" x14ac:dyDescent="0.2"/>
    <row r="387" s="151" customFormat="1" x14ac:dyDescent="0.2"/>
    <row r="388" s="151" customFormat="1" x14ac:dyDescent="0.2"/>
    <row r="389" s="151" customFormat="1" x14ac:dyDescent="0.2"/>
    <row r="390" s="151" customFormat="1" x14ac:dyDescent="0.2"/>
    <row r="391" s="151" customFormat="1" x14ac:dyDescent="0.2"/>
    <row r="392" s="151" customFormat="1" x14ac:dyDescent="0.2"/>
    <row r="393" s="151" customFormat="1" x14ac:dyDescent="0.2"/>
    <row r="394" s="151" customFormat="1" x14ac:dyDescent="0.2"/>
    <row r="395" s="151" customFormat="1" x14ac:dyDescent="0.2"/>
    <row r="396" s="151" customFormat="1" x14ac:dyDescent="0.2"/>
    <row r="397" s="151" customFormat="1" x14ac:dyDescent="0.2"/>
    <row r="398" s="151" customFormat="1" x14ac:dyDescent="0.2"/>
    <row r="399" s="151" customFormat="1" x14ac:dyDescent="0.2"/>
    <row r="400" s="151" customFormat="1" x14ac:dyDescent="0.2"/>
    <row r="401" s="151" customFormat="1" x14ac:dyDescent="0.2"/>
    <row r="402" s="151" customFormat="1" x14ac:dyDescent="0.2"/>
    <row r="403" s="151" customFormat="1" x14ac:dyDescent="0.2"/>
    <row r="404" s="151" customFormat="1" x14ac:dyDescent="0.2"/>
    <row r="405" s="151" customFormat="1" x14ac:dyDescent="0.2"/>
    <row r="406" s="151" customFormat="1" x14ac:dyDescent="0.2"/>
    <row r="407" s="151" customFormat="1" x14ac:dyDescent="0.2"/>
    <row r="408" s="151" customFormat="1" x14ac:dyDescent="0.2"/>
    <row r="409" s="151" customFormat="1" x14ac:dyDescent="0.2"/>
    <row r="410" s="151" customFormat="1" x14ac:dyDescent="0.2"/>
    <row r="411" s="151" customFormat="1" x14ac:dyDescent="0.2"/>
    <row r="412" s="151" customFormat="1" x14ac:dyDescent="0.2"/>
    <row r="413" s="151" customFormat="1" x14ac:dyDescent="0.2"/>
    <row r="414" s="151" customFormat="1" x14ac:dyDescent="0.2"/>
    <row r="415" s="151" customFormat="1" x14ac:dyDescent="0.2"/>
    <row r="416" s="151" customFormat="1" x14ac:dyDescent="0.2"/>
    <row r="417" s="151" customFormat="1" x14ac:dyDescent="0.2"/>
    <row r="418" s="151" customFormat="1" x14ac:dyDescent="0.2"/>
    <row r="419" s="151" customFormat="1" x14ac:dyDescent="0.2"/>
    <row r="420" s="151" customFormat="1" x14ac:dyDescent="0.2"/>
    <row r="421" s="151" customFormat="1" x14ac:dyDescent="0.2"/>
    <row r="422" s="151" customFormat="1" x14ac:dyDescent="0.2"/>
    <row r="423" s="151" customFormat="1" x14ac:dyDescent="0.2"/>
    <row r="424" s="151" customFormat="1" x14ac:dyDescent="0.2"/>
    <row r="425" s="151" customFormat="1" x14ac:dyDescent="0.2"/>
    <row r="426" s="151" customFormat="1" x14ac:dyDescent="0.2"/>
    <row r="427" s="151" customFormat="1" x14ac:dyDescent="0.2"/>
    <row r="428" s="151" customFormat="1" x14ac:dyDescent="0.2"/>
    <row r="429" s="151" customFormat="1" x14ac:dyDescent="0.2"/>
    <row r="430" s="151" customFormat="1" x14ac:dyDescent="0.2"/>
    <row r="431" s="151" customFormat="1" x14ac:dyDescent="0.2"/>
    <row r="432" s="151" customFormat="1" x14ac:dyDescent="0.2"/>
    <row r="433" s="151" customFormat="1" x14ac:dyDescent="0.2"/>
    <row r="434" s="151" customFormat="1" x14ac:dyDescent="0.2"/>
    <row r="435" s="151" customFormat="1" x14ac:dyDescent="0.2"/>
    <row r="436" s="151" customFormat="1" x14ac:dyDescent="0.2"/>
    <row r="437" s="151" customFormat="1" x14ac:dyDescent="0.2"/>
    <row r="438" s="151" customFormat="1" x14ac:dyDescent="0.2"/>
    <row r="439" s="151" customFormat="1" x14ac:dyDescent="0.2"/>
    <row r="440" s="151" customFormat="1" x14ac:dyDescent="0.2"/>
    <row r="441" s="151" customFormat="1" x14ac:dyDescent="0.2"/>
    <row r="442" s="151" customFormat="1" x14ac:dyDescent="0.2"/>
    <row r="443" s="151" customFormat="1" x14ac:dyDescent="0.2"/>
    <row r="444" s="151" customFormat="1" x14ac:dyDescent="0.2"/>
    <row r="445" s="151" customFormat="1" x14ac:dyDescent="0.2"/>
    <row r="446" s="151" customFormat="1" x14ac:dyDescent="0.2"/>
    <row r="447" s="151" customFormat="1" x14ac:dyDescent="0.2"/>
    <row r="448" s="151" customFormat="1" x14ac:dyDescent="0.2"/>
    <row r="449" s="151" customFormat="1" x14ac:dyDescent="0.2"/>
    <row r="450" s="151" customFormat="1" x14ac:dyDescent="0.2"/>
    <row r="451" s="151" customFormat="1" x14ac:dyDescent="0.2"/>
    <row r="452" s="151" customFormat="1" x14ac:dyDescent="0.2"/>
    <row r="453" s="151" customFormat="1" x14ac:dyDescent="0.2"/>
    <row r="454" s="151" customFormat="1" x14ac:dyDescent="0.2"/>
    <row r="455" s="151" customFormat="1" x14ac:dyDescent="0.2"/>
    <row r="456" s="151" customFormat="1" x14ac:dyDescent="0.2"/>
    <row r="457" s="151" customFormat="1" x14ac:dyDescent="0.2"/>
    <row r="458" s="151" customFormat="1" x14ac:dyDescent="0.2"/>
    <row r="459" s="151" customFormat="1" x14ac:dyDescent="0.2"/>
    <row r="460" s="151" customFormat="1" x14ac:dyDescent="0.2"/>
    <row r="461" s="151" customFormat="1" x14ac:dyDescent="0.2"/>
    <row r="462" s="151" customFormat="1" x14ac:dyDescent="0.2"/>
    <row r="463" s="151" customFormat="1" x14ac:dyDescent="0.2"/>
    <row r="464" s="151" customFormat="1" x14ac:dyDescent="0.2"/>
    <row r="465" s="151" customFormat="1" x14ac:dyDescent="0.2"/>
    <row r="466" s="151" customFormat="1" x14ac:dyDescent="0.2"/>
    <row r="467" s="151" customFormat="1" x14ac:dyDescent="0.2"/>
    <row r="468" s="151" customFormat="1" x14ac:dyDescent="0.2"/>
    <row r="469" s="151" customFormat="1" x14ac:dyDescent="0.2"/>
    <row r="470" s="151" customFormat="1" x14ac:dyDescent="0.2"/>
    <row r="471" s="151" customFormat="1" x14ac:dyDescent="0.2"/>
    <row r="472" s="151" customFormat="1" x14ac:dyDescent="0.2"/>
    <row r="473" s="151" customFormat="1" x14ac:dyDescent="0.2"/>
    <row r="474" s="151" customFormat="1" x14ac:dyDescent="0.2"/>
    <row r="475" s="151" customFormat="1" x14ac:dyDescent="0.2"/>
    <row r="476" s="151" customFormat="1" x14ac:dyDescent="0.2"/>
    <row r="477" s="151" customFormat="1" x14ac:dyDescent="0.2"/>
    <row r="478" s="151" customFormat="1" x14ac:dyDescent="0.2"/>
    <row r="479" s="151" customFormat="1" x14ac:dyDescent="0.2"/>
    <row r="480" s="151" customFormat="1" x14ac:dyDescent="0.2"/>
    <row r="481" s="151" customFormat="1" x14ac:dyDescent="0.2"/>
    <row r="482" s="151" customFormat="1" x14ac:dyDescent="0.2"/>
    <row r="483" s="151" customFormat="1" x14ac:dyDescent="0.2"/>
    <row r="484" s="151" customFormat="1" x14ac:dyDescent="0.2"/>
    <row r="485" s="151" customFormat="1" x14ac:dyDescent="0.2"/>
    <row r="486" s="151" customFormat="1" x14ac:dyDescent="0.2"/>
    <row r="487" s="151" customFormat="1" x14ac:dyDescent="0.2"/>
    <row r="488" s="151" customFormat="1" x14ac:dyDescent="0.2"/>
    <row r="489" s="151" customFormat="1" x14ac:dyDescent="0.2"/>
    <row r="490" s="151" customFormat="1" x14ac:dyDescent="0.2"/>
    <row r="491" s="151" customFormat="1" x14ac:dyDescent="0.2"/>
    <row r="492" s="151" customFormat="1" x14ac:dyDescent="0.2"/>
    <row r="493" s="151" customFormat="1" x14ac:dyDescent="0.2"/>
    <row r="494" s="151" customFormat="1" x14ac:dyDescent="0.2"/>
    <row r="495" s="151" customFormat="1" x14ac:dyDescent="0.2"/>
    <row r="496" s="151" customFormat="1" x14ac:dyDescent="0.2"/>
    <row r="497" s="151" customFormat="1" x14ac:dyDescent="0.2"/>
    <row r="498" s="151" customFormat="1" x14ac:dyDescent="0.2"/>
    <row r="499" s="151" customFormat="1" x14ac:dyDescent="0.2"/>
    <row r="500" s="151" customFormat="1" x14ac:dyDescent="0.2"/>
    <row r="501" s="151" customFormat="1" x14ac:dyDescent="0.2"/>
    <row r="502" s="151" customFormat="1" x14ac:dyDescent="0.2"/>
    <row r="503" s="151" customFormat="1" x14ac:dyDescent="0.2"/>
    <row r="504" s="151" customFormat="1" x14ac:dyDescent="0.2"/>
    <row r="505" s="151" customFormat="1" x14ac:dyDescent="0.2"/>
    <row r="506" s="151" customFormat="1" x14ac:dyDescent="0.2"/>
    <row r="507" s="151" customFormat="1" x14ac:dyDescent="0.2"/>
    <row r="508" s="151" customFormat="1" x14ac:dyDescent="0.2"/>
    <row r="509" s="151" customFormat="1" x14ac:dyDescent="0.2"/>
    <row r="510" s="151" customFormat="1" x14ac:dyDescent="0.2"/>
    <row r="511" s="151" customFormat="1" x14ac:dyDescent="0.2"/>
    <row r="512" s="151" customFormat="1" x14ac:dyDescent="0.2"/>
    <row r="513" s="151" customFormat="1" x14ac:dyDescent="0.2"/>
    <row r="514" s="151" customFormat="1" x14ac:dyDescent="0.2"/>
    <row r="515" s="151" customFormat="1" x14ac:dyDescent="0.2"/>
    <row r="516" s="151" customFormat="1" x14ac:dyDescent="0.2"/>
    <row r="517" s="151" customFormat="1" x14ac:dyDescent="0.2"/>
    <row r="518" s="151" customFormat="1" x14ac:dyDescent="0.2"/>
    <row r="519" s="151" customFormat="1" x14ac:dyDescent="0.2"/>
    <row r="520" s="151" customFormat="1" x14ac:dyDescent="0.2"/>
    <row r="521" s="151" customFormat="1" x14ac:dyDescent="0.2"/>
    <row r="522" s="151" customFormat="1" x14ac:dyDescent="0.2"/>
    <row r="523" s="151" customFormat="1" x14ac:dyDescent="0.2"/>
    <row r="524" s="151" customFormat="1" x14ac:dyDescent="0.2"/>
    <row r="525" s="151" customFormat="1" x14ac:dyDescent="0.2"/>
    <row r="526" s="151" customFormat="1" x14ac:dyDescent="0.2"/>
    <row r="527" s="151" customFormat="1" x14ac:dyDescent="0.2"/>
    <row r="528" s="151" customFormat="1" x14ac:dyDescent="0.2"/>
    <row r="529" s="151" customFormat="1" x14ac:dyDescent="0.2"/>
    <row r="530" s="151" customFormat="1" x14ac:dyDescent="0.2"/>
    <row r="531" s="151" customFormat="1" x14ac:dyDescent="0.2"/>
    <row r="532" s="151" customFormat="1" x14ac:dyDescent="0.2"/>
    <row r="533" s="151" customFormat="1" x14ac:dyDescent="0.2"/>
    <row r="534" s="151" customFormat="1" x14ac:dyDescent="0.2"/>
    <row r="535" s="151" customFormat="1" x14ac:dyDescent="0.2"/>
    <row r="536" s="151" customFormat="1" x14ac:dyDescent="0.2"/>
    <row r="537" s="151" customFormat="1" x14ac:dyDescent="0.2"/>
    <row r="538" s="151" customFormat="1" x14ac:dyDescent="0.2"/>
    <row r="539" s="151" customFormat="1" x14ac:dyDescent="0.2"/>
    <row r="540" s="151" customFormat="1" x14ac:dyDescent="0.2"/>
    <row r="541" s="151" customFormat="1" x14ac:dyDescent="0.2"/>
    <row r="542" s="151" customFormat="1" x14ac:dyDescent="0.2"/>
    <row r="543" s="151" customFormat="1" x14ac:dyDescent="0.2"/>
    <row r="544" s="151" customFormat="1" x14ac:dyDescent="0.2"/>
    <row r="545" s="151" customFormat="1" x14ac:dyDescent="0.2"/>
    <row r="546" s="151" customFormat="1" x14ac:dyDescent="0.2"/>
    <row r="547" s="151" customFormat="1" x14ac:dyDescent="0.2"/>
    <row r="548" s="151" customFormat="1" x14ac:dyDescent="0.2"/>
    <row r="549" s="151" customFormat="1" x14ac:dyDescent="0.2"/>
    <row r="550" s="151" customFormat="1" x14ac:dyDescent="0.2"/>
    <row r="551" s="151" customFormat="1" x14ac:dyDescent="0.2"/>
    <row r="552" s="151" customFormat="1" x14ac:dyDescent="0.2"/>
    <row r="553" s="151" customFormat="1" x14ac:dyDescent="0.2"/>
    <row r="554" s="151" customFormat="1" x14ac:dyDescent="0.2"/>
    <row r="555" s="151" customFormat="1" x14ac:dyDescent="0.2"/>
    <row r="556" s="151" customFormat="1" x14ac:dyDescent="0.2"/>
    <row r="557" s="151" customFormat="1" x14ac:dyDescent="0.2"/>
    <row r="558" s="151" customFormat="1" x14ac:dyDescent="0.2"/>
    <row r="559" s="151" customFormat="1" x14ac:dyDescent="0.2"/>
    <row r="560" s="151" customFormat="1" x14ac:dyDescent="0.2"/>
    <row r="561" s="151" customFormat="1" x14ac:dyDescent="0.2"/>
    <row r="562" s="151" customFormat="1" x14ac:dyDescent="0.2"/>
    <row r="563" s="151" customFormat="1" x14ac:dyDescent="0.2"/>
    <row r="564" s="151" customFormat="1" x14ac:dyDescent="0.2"/>
    <row r="565" s="151" customFormat="1" x14ac:dyDescent="0.2"/>
    <row r="566" s="151" customFormat="1" x14ac:dyDescent="0.2"/>
    <row r="567" s="151" customFormat="1" x14ac:dyDescent="0.2"/>
    <row r="568" s="151" customFormat="1" x14ac:dyDescent="0.2"/>
    <row r="569" s="151" customFormat="1" x14ac:dyDescent="0.2"/>
    <row r="570" s="151" customFormat="1" x14ac:dyDescent="0.2"/>
    <row r="571" s="151" customFormat="1" x14ac:dyDescent="0.2"/>
    <row r="572" s="151" customFormat="1" x14ac:dyDescent="0.2"/>
    <row r="573" s="151" customFormat="1" x14ac:dyDescent="0.2"/>
    <row r="574" s="151" customFormat="1" x14ac:dyDescent="0.2"/>
    <row r="575" s="151" customFormat="1" x14ac:dyDescent="0.2"/>
    <row r="576" s="151" customFormat="1" x14ac:dyDescent="0.2"/>
    <row r="577" s="151" customFormat="1" x14ac:dyDescent="0.2"/>
    <row r="578" s="151" customFormat="1" x14ac:dyDescent="0.2"/>
    <row r="579" s="151" customFormat="1" x14ac:dyDescent="0.2"/>
    <row r="580" s="151" customFormat="1" x14ac:dyDescent="0.2"/>
    <row r="581" s="151" customFormat="1" x14ac:dyDescent="0.2"/>
    <row r="582" s="151" customFormat="1" x14ac:dyDescent="0.2"/>
    <row r="583" s="151" customFormat="1" x14ac:dyDescent="0.2"/>
    <row r="584" s="151" customFormat="1" x14ac:dyDescent="0.2"/>
    <row r="585" s="151" customFormat="1" x14ac:dyDescent="0.2"/>
    <row r="586" s="151" customFormat="1" x14ac:dyDescent="0.2"/>
    <row r="587" s="151" customFormat="1" x14ac:dyDescent="0.2"/>
    <row r="588" s="151" customFormat="1" x14ac:dyDescent="0.2"/>
    <row r="589" s="151" customFormat="1" x14ac:dyDescent="0.2"/>
    <row r="590" s="151" customFormat="1" x14ac:dyDescent="0.2"/>
    <row r="591" s="151" customFormat="1" x14ac:dyDescent="0.2"/>
    <row r="592" s="151" customFormat="1" x14ac:dyDescent="0.2"/>
    <row r="593" s="151" customFormat="1" x14ac:dyDescent="0.2"/>
    <row r="594" s="151" customFormat="1" x14ac:dyDescent="0.2"/>
    <row r="595" s="151" customFormat="1" x14ac:dyDescent="0.2"/>
    <row r="596" s="151" customFormat="1" x14ac:dyDescent="0.2"/>
    <row r="597" s="151" customFormat="1" x14ac:dyDescent="0.2"/>
    <row r="598" s="151" customFormat="1" x14ac:dyDescent="0.2"/>
    <row r="599" s="151" customFormat="1" x14ac:dyDescent="0.2"/>
    <row r="600" s="151" customFormat="1" x14ac:dyDescent="0.2"/>
    <row r="601" s="151" customFormat="1" x14ac:dyDescent="0.2"/>
    <row r="602" s="151" customFormat="1" x14ac:dyDescent="0.2"/>
    <row r="603" s="151" customFormat="1" x14ac:dyDescent="0.2"/>
    <row r="604" s="151" customFormat="1" x14ac:dyDescent="0.2"/>
    <row r="605" s="151" customFormat="1" x14ac:dyDescent="0.2"/>
    <row r="606" s="151" customFormat="1" x14ac:dyDescent="0.2"/>
    <row r="607" s="151" customFormat="1" x14ac:dyDescent="0.2"/>
    <row r="608" s="151" customFormat="1" x14ac:dyDescent="0.2"/>
    <row r="609" s="151" customFormat="1" x14ac:dyDescent="0.2"/>
    <row r="610" s="151" customFormat="1" x14ac:dyDescent="0.2"/>
    <row r="611" s="151" customFormat="1" x14ac:dyDescent="0.2"/>
    <row r="612" s="151" customFormat="1" x14ac:dyDescent="0.2"/>
    <row r="613" s="151" customFormat="1" x14ac:dyDescent="0.2"/>
    <row r="614" s="151" customFormat="1" x14ac:dyDescent="0.2"/>
    <row r="615" s="151" customFormat="1" x14ac:dyDescent="0.2"/>
    <row r="616" s="151" customFormat="1" x14ac:dyDescent="0.2"/>
    <row r="617" s="151" customFormat="1" x14ac:dyDescent="0.2"/>
    <row r="618" s="151" customFormat="1" x14ac:dyDescent="0.2"/>
    <row r="619" s="151" customFormat="1" x14ac:dyDescent="0.2"/>
    <row r="620" s="151" customFormat="1" x14ac:dyDescent="0.2"/>
    <row r="621" s="151" customFormat="1" x14ac:dyDescent="0.2"/>
    <row r="622" s="151" customFormat="1" x14ac:dyDescent="0.2"/>
    <row r="623" s="151" customFormat="1" x14ac:dyDescent="0.2"/>
    <row r="624" s="151" customFormat="1" x14ac:dyDescent="0.2"/>
    <row r="625" s="151" customFormat="1" x14ac:dyDescent="0.2"/>
    <row r="626" s="151" customFormat="1" x14ac:dyDescent="0.2"/>
    <row r="627" s="151" customFormat="1" x14ac:dyDescent="0.2"/>
    <row r="628" s="151" customFormat="1" x14ac:dyDescent="0.2"/>
    <row r="629" s="151" customFormat="1" x14ac:dyDescent="0.2"/>
    <row r="630" s="151" customFormat="1" x14ac:dyDescent="0.2"/>
    <row r="631" s="151" customFormat="1" x14ac:dyDescent="0.2"/>
    <row r="632" s="151" customFormat="1" x14ac:dyDescent="0.2"/>
    <row r="633" s="151" customFormat="1" x14ac:dyDescent="0.2"/>
    <row r="634" s="151" customFormat="1" x14ac:dyDescent="0.2"/>
    <row r="635" s="151" customFormat="1" x14ac:dyDescent="0.2"/>
    <row r="636" s="151" customFormat="1" x14ac:dyDescent="0.2"/>
    <row r="637" s="151" customFormat="1" x14ac:dyDescent="0.2"/>
    <row r="638" s="151" customFormat="1" x14ac:dyDescent="0.2"/>
    <row r="639" s="151" customFormat="1" x14ac:dyDescent="0.2"/>
    <row r="640" s="151" customFormat="1" x14ac:dyDescent="0.2"/>
    <row r="641" s="151" customFormat="1" x14ac:dyDescent="0.2"/>
    <row r="642" s="151" customFormat="1" x14ac:dyDescent="0.2"/>
    <row r="643" s="151" customFormat="1" x14ac:dyDescent="0.2"/>
    <row r="644" s="151" customFormat="1" x14ac:dyDescent="0.2"/>
    <row r="645" s="151" customFormat="1" x14ac:dyDescent="0.2"/>
    <row r="646" s="151" customFormat="1" x14ac:dyDescent="0.2"/>
    <row r="647" s="151" customFormat="1" x14ac:dyDescent="0.2"/>
    <row r="648" s="151" customFormat="1" x14ac:dyDescent="0.2"/>
    <row r="649" s="151" customFormat="1" x14ac:dyDescent="0.2"/>
    <row r="650" s="151" customFormat="1" x14ac:dyDescent="0.2"/>
    <row r="651" s="151" customFormat="1" x14ac:dyDescent="0.2"/>
    <row r="652" s="151" customFormat="1" x14ac:dyDescent="0.2"/>
    <row r="653" s="151" customFormat="1" x14ac:dyDescent="0.2"/>
    <row r="654" s="151" customFormat="1" x14ac:dyDescent="0.2"/>
    <row r="655" s="151" customFormat="1" x14ac:dyDescent="0.2"/>
    <row r="656" s="151" customFormat="1" x14ac:dyDescent="0.2"/>
    <row r="657" s="151" customFormat="1" x14ac:dyDescent="0.2"/>
    <row r="658" s="151" customFormat="1" x14ac:dyDescent="0.2"/>
    <row r="659" s="151" customFormat="1" x14ac:dyDescent="0.2"/>
    <row r="660" s="151" customFormat="1" x14ac:dyDescent="0.2"/>
    <row r="661" s="151" customFormat="1" x14ac:dyDescent="0.2"/>
    <row r="662" s="151" customFormat="1" x14ac:dyDescent="0.2"/>
    <row r="663" s="151" customFormat="1" x14ac:dyDescent="0.2"/>
    <row r="664" s="151" customFormat="1" x14ac:dyDescent="0.2"/>
    <row r="665" s="151" customFormat="1" x14ac:dyDescent="0.2"/>
    <row r="666" s="151" customFormat="1" x14ac:dyDescent="0.2"/>
    <row r="667" s="151" customFormat="1" x14ac:dyDescent="0.2"/>
    <row r="668" s="151" customFormat="1" x14ac:dyDescent="0.2"/>
    <row r="669" s="151" customFormat="1" x14ac:dyDescent="0.2"/>
    <row r="670" s="151" customFormat="1" x14ac:dyDescent="0.2"/>
    <row r="671" s="151" customFormat="1" x14ac:dyDescent="0.2"/>
    <row r="672" s="151" customFormat="1" x14ac:dyDescent="0.2"/>
    <row r="673" s="151" customFormat="1" x14ac:dyDescent="0.2"/>
    <row r="674" s="151" customFormat="1" x14ac:dyDescent="0.2"/>
    <row r="675" s="151" customFormat="1" x14ac:dyDescent="0.2"/>
    <row r="676" s="151" customFormat="1" x14ac:dyDescent="0.2"/>
    <row r="677" s="151" customFormat="1" x14ac:dyDescent="0.2"/>
    <row r="678" s="151" customFormat="1" x14ac:dyDescent="0.2"/>
    <row r="679" s="151" customFormat="1" x14ac:dyDescent="0.2"/>
    <row r="680" s="151" customFormat="1" x14ac:dyDescent="0.2"/>
    <row r="681" s="151" customFormat="1" x14ac:dyDescent="0.2"/>
    <row r="682" s="151" customFormat="1" x14ac:dyDescent="0.2"/>
    <row r="683" s="151" customFormat="1" x14ac:dyDescent="0.2"/>
    <row r="684" s="151" customFormat="1" x14ac:dyDescent="0.2"/>
    <row r="685" s="151" customFormat="1" x14ac:dyDescent="0.2"/>
    <row r="686" s="151" customFormat="1" x14ac:dyDescent="0.2"/>
    <row r="687" s="151" customFormat="1" x14ac:dyDescent="0.2"/>
    <row r="688" s="151" customFormat="1" x14ac:dyDescent="0.2"/>
    <row r="689" s="151" customFormat="1" x14ac:dyDescent="0.2"/>
    <row r="690" s="151" customFormat="1" x14ac:dyDescent="0.2"/>
    <row r="691" s="151" customFormat="1" x14ac:dyDescent="0.2"/>
    <row r="692" s="151" customFormat="1" x14ac:dyDescent="0.2"/>
    <row r="693" s="151" customFormat="1" x14ac:dyDescent="0.2"/>
    <row r="694" s="151" customFormat="1" x14ac:dyDescent="0.2"/>
    <row r="695" s="151" customFormat="1" x14ac:dyDescent="0.2"/>
    <row r="696" s="151" customFormat="1" x14ac:dyDescent="0.2"/>
    <row r="697" s="151" customFormat="1" x14ac:dyDescent="0.2"/>
    <row r="698" s="151" customFormat="1" x14ac:dyDescent="0.2"/>
    <row r="699" s="151" customFormat="1" x14ac:dyDescent="0.2"/>
    <row r="700" s="151" customFormat="1" x14ac:dyDescent="0.2"/>
    <row r="701" s="151" customFormat="1" x14ac:dyDescent="0.2"/>
    <row r="702" s="151" customFormat="1" x14ac:dyDescent="0.2"/>
    <row r="703" s="151" customFormat="1" x14ac:dyDescent="0.2"/>
    <row r="704" s="151" customFormat="1" x14ac:dyDescent="0.2"/>
    <row r="705" s="151" customFormat="1" x14ac:dyDescent="0.2"/>
    <row r="706" s="151" customFormat="1" x14ac:dyDescent="0.2"/>
    <row r="707" s="151" customFormat="1" x14ac:dyDescent="0.2"/>
    <row r="708" s="151" customFormat="1" x14ac:dyDescent="0.2"/>
    <row r="709" s="151" customFormat="1" x14ac:dyDescent="0.2"/>
    <row r="710" s="151" customFormat="1" x14ac:dyDescent="0.2"/>
    <row r="711" s="151" customFormat="1" x14ac:dyDescent="0.2"/>
    <row r="712" s="151" customFormat="1" x14ac:dyDescent="0.2"/>
    <row r="713" s="151" customFormat="1" x14ac:dyDescent="0.2"/>
    <row r="714" s="151" customFormat="1" x14ac:dyDescent="0.2"/>
    <row r="715" s="151" customFormat="1" x14ac:dyDescent="0.2"/>
    <row r="716" s="151" customFormat="1" x14ac:dyDescent="0.2"/>
    <row r="717" s="151" customFormat="1" x14ac:dyDescent="0.2"/>
    <row r="718" s="151" customFormat="1" x14ac:dyDescent="0.2"/>
    <row r="719" s="151" customFormat="1" x14ac:dyDescent="0.2"/>
    <row r="720" s="151" customFormat="1" x14ac:dyDescent="0.2"/>
    <row r="721" s="151" customFormat="1" x14ac:dyDescent="0.2"/>
    <row r="722" s="151" customFormat="1" x14ac:dyDescent="0.2"/>
    <row r="723" s="151" customFormat="1" x14ac:dyDescent="0.2"/>
    <row r="724" s="151" customFormat="1" x14ac:dyDescent="0.2"/>
    <row r="725" s="151" customFormat="1" x14ac:dyDescent="0.2"/>
    <row r="726" s="151" customFormat="1" x14ac:dyDescent="0.2"/>
    <row r="727" s="151" customFormat="1" x14ac:dyDescent="0.2"/>
    <row r="728" s="151" customFormat="1" x14ac:dyDescent="0.2"/>
    <row r="729" s="151" customFormat="1" x14ac:dyDescent="0.2"/>
    <row r="730" s="151" customFormat="1" x14ac:dyDescent="0.2"/>
    <row r="731" s="151" customFormat="1" x14ac:dyDescent="0.2"/>
    <row r="732" s="151" customFormat="1" x14ac:dyDescent="0.2"/>
    <row r="733" s="151" customFormat="1" x14ac:dyDescent="0.2"/>
    <row r="734" s="151" customFormat="1" x14ac:dyDescent="0.2"/>
    <row r="735" s="151" customFormat="1" x14ac:dyDescent="0.2"/>
    <row r="736" s="151" customFormat="1" x14ac:dyDescent="0.2"/>
    <row r="737" s="151" customFormat="1" x14ac:dyDescent="0.2"/>
    <row r="738" s="151" customFormat="1" x14ac:dyDescent="0.2"/>
    <row r="739" s="151" customFormat="1" x14ac:dyDescent="0.2"/>
    <row r="740" s="151" customFormat="1" x14ac:dyDescent="0.2"/>
    <row r="741" s="151" customFormat="1" x14ac:dyDescent="0.2"/>
    <row r="742" s="151" customFormat="1" x14ac:dyDescent="0.2"/>
    <row r="743" s="151" customFormat="1" x14ac:dyDescent="0.2"/>
    <row r="744" s="151" customFormat="1" x14ac:dyDescent="0.2"/>
    <row r="745" s="151" customFormat="1" x14ac:dyDescent="0.2"/>
    <row r="746" s="151" customFormat="1" x14ac:dyDescent="0.2"/>
    <row r="747" s="151" customFormat="1" x14ac:dyDescent="0.2"/>
    <row r="748" s="151" customFormat="1" x14ac:dyDescent="0.2"/>
    <row r="749" s="151" customFormat="1" x14ac:dyDescent="0.2"/>
    <row r="750" s="151" customFormat="1" x14ac:dyDescent="0.2"/>
    <row r="751" s="151" customFormat="1" x14ac:dyDescent="0.2"/>
    <row r="752" s="151" customFormat="1" x14ac:dyDescent="0.2"/>
    <row r="753" s="151" customFormat="1" x14ac:dyDescent="0.2"/>
    <row r="754" s="151" customFormat="1" x14ac:dyDescent="0.2"/>
    <row r="755" s="151" customFormat="1" x14ac:dyDescent="0.2"/>
    <row r="756" s="151" customFormat="1" x14ac:dyDescent="0.2"/>
    <row r="757" s="151" customFormat="1" x14ac:dyDescent="0.2"/>
    <row r="758" s="151" customFormat="1" x14ac:dyDescent="0.2"/>
    <row r="759" s="151" customFormat="1" x14ac:dyDescent="0.2"/>
    <row r="760" s="151" customFormat="1" x14ac:dyDescent="0.2"/>
    <row r="761" s="151" customFormat="1" x14ac:dyDescent="0.2"/>
    <row r="762" s="151" customFormat="1" x14ac:dyDescent="0.2"/>
    <row r="763" s="151" customFormat="1" x14ac:dyDescent="0.2"/>
    <row r="764" s="151" customFormat="1" x14ac:dyDescent="0.2"/>
    <row r="765" s="151" customFormat="1" x14ac:dyDescent="0.2"/>
    <row r="766" s="151" customFormat="1" x14ac:dyDescent="0.2"/>
    <row r="767" s="151" customFormat="1" x14ac:dyDescent="0.2"/>
    <row r="768" s="151" customFormat="1" x14ac:dyDescent="0.2"/>
    <row r="769" s="151" customFormat="1" x14ac:dyDescent="0.2"/>
    <row r="770" s="151" customFormat="1" x14ac:dyDescent="0.2"/>
    <row r="771" s="151" customFormat="1" x14ac:dyDescent="0.2"/>
    <row r="772" s="151" customFormat="1" x14ac:dyDescent="0.2"/>
    <row r="773" s="151" customFormat="1" x14ac:dyDescent="0.2"/>
    <row r="774" s="151" customFormat="1" x14ac:dyDescent="0.2"/>
    <row r="775" s="151" customFormat="1" x14ac:dyDescent="0.2"/>
    <row r="776" s="151" customFormat="1" x14ac:dyDescent="0.2"/>
    <row r="777" s="151" customFormat="1" x14ac:dyDescent="0.2"/>
    <row r="778" s="151" customFormat="1" x14ac:dyDescent="0.2"/>
    <row r="779" s="151" customFormat="1" x14ac:dyDescent="0.2"/>
    <row r="780" s="151" customFormat="1" x14ac:dyDescent="0.2"/>
    <row r="781" s="151" customFormat="1" x14ac:dyDescent="0.2"/>
    <row r="782" s="151" customFormat="1" x14ac:dyDescent="0.2"/>
    <row r="783" s="151" customFormat="1" x14ac:dyDescent="0.2"/>
    <row r="784" s="151" customFormat="1" x14ac:dyDescent="0.2"/>
    <row r="785" s="151" customFormat="1" x14ac:dyDescent="0.2"/>
    <row r="786" s="151" customFormat="1" x14ac:dyDescent="0.2"/>
    <row r="787" s="151" customFormat="1" x14ac:dyDescent="0.2"/>
    <row r="788" s="151" customFormat="1" x14ac:dyDescent="0.2"/>
    <row r="789" s="151" customFormat="1" x14ac:dyDescent="0.2"/>
    <row r="790" s="151" customFormat="1" x14ac:dyDescent="0.2"/>
    <row r="791" s="151" customFormat="1" x14ac:dyDescent="0.2"/>
    <row r="792" s="151" customFormat="1" x14ac:dyDescent="0.2"/>
    <row r="793" s="151" customFormat="1" x14ac:dyDescent="0.2"/>
    <row r="794" s="151" customFormat="1" x14ac:dyDescent="0.2"/>
    <row r="795" s="151" customFormat="1" x14ac:dyDescent="0.2"/>
    <row r="796" s="151" customFormat="1" x14ac:dyDescent="0.2"/>
    <row r="797" s="151" customFormat="1" x14ac:dyDescent="0.2"/>
    <row r="798" s="151" customFormat="1" x14ac:dyDescent="0.2"/>
    <row r="799" s="151" customFormat="1" x14ac:dyDescent="0.2"/>
    <row r="800" s="151" customFormat="1" x14ac:dyDescent="0.2"/>
    <row r="801" s="151" customFormat="1" x14ac:dyDescent="0.2"/>
    <row r="802" s="151" customFormat="1" x14ac:dyDescent="0.2"/>
    <row r="803" s="151" customFormat="1" x14ac:dyDescent="0.2"/>
    <row r="804" s="151" customFormat="1" x14ac:dyDescent="0.2"/>
    <row r="805" s="151" customFormat="1" x14ac:dyDescent="0.2"/>
    <row r="806" s="151" customFormat="1" x14ac:dyDescent="0.2"/>
    <row r="807" s="151" customFormat="1" x14ac:dyDescent="0.2"/>
    <row r="808" s="151" customFormat="1" x14ac:dyDescent="0.2"/>
    <row r="809" s="151" customFormat="1" x14ac:dyDescent="0.2"/>
    <row r="810" s="151" customFormat="1" x14ac:dyDescent="0.2"/>
    <row r="811" s="151" customFormat="1" x14ac:dyDescent="0.2"/>
    <row r="812" s="151" customFormat="1" x14ac:dyDescent="0.2"/>
    <row r="813" s="151" customFormat="1" x14ac:dyDescent="0.2"/>
    <row r="814" s="151" customFormat="1" x14ac:dyDescent="0.2"/>
    <row r="815" s="151" customFormat="1" x14ac:dyDescent="0.2"/>
    <row r="816" s="151" customFormat="1" x14ac:dyDescent="0.2"/>
    <row r="817" s="151" customFormat="1" x14ac:dyDescent="0.2"/>
    <row r="818" s="151" customFormat="1" x14ac:dyDescent="0.2"/>
    <row r="819" s="151" customFormat="1" x14ac:dyDescent="0.2"/>
    <row r="820" s="151" customFormat="1" x14ac:dyDescent="0.2"/>
    <row r="821" s="151" customFormat="1" x14ac:dyDescent="0.2"/>
    <row r="822" s="151" customFormat="1" x14ac:dyDescent="0.2"/>
    <row r="823" s="151" customFormat="1" x14ac:dyDescent="0.2"/>
    <row r="824" s="151" customFormat="1" x14ac:dyDescent="0.2"/>
    <row r="825" s="151" customFormat="1" x14ac:dyDescent="0.2"/>
    <row r="826" s="151" customFormat="1" x14ac:dyDescent="0.2"/>
    <row r="827" s="151" customFormat="1" x14ac:dyDescent="0.2"/>
    <row r="828" s="151" customFormat="1" x14ac:dyDescent="0.2"/>
    <row r="829" s="151" customFormat="1" x14ac:dyDescent="0.2"/>
    <row r="830" s="151" customFormat="1" x14ac:dyDescent="0.2"/>
    <row r="831" s="151" customFormat="1" x14ac:dyDescent="0.2"/>
    <row r="832" s="151" customFormat="1" x14ac:dyDescent="0.2"/>
    <row r="833" s="151" customFormat="1" x14ac:dyDescent="0.2"/>
    <row r="834" s="151" customFormat="1" x14ac:dyDescent="0.2"/>
    <row r="835" s="151" customFormat="1" x14ac:dyDescent="0.2"/>
    <row r="836" s="151" customFormat="1" x14ac:dyDescent="0.2"/>
    <row r="837" s="151" customFormat="1" x14ac:dyDescent="0.2"/>
    <row r="838" s="151" customFormat="1" x14ac:dyDescent="0.2"/>
    <row r="839" s="151" customFormat="1" x14ac:dyDescent="0.2"/>
    <row r="840" s="151" customFormat="1" x14ac:dyDescent="0.2"/>
    <row r="841" s="151" customFormat="1" x14ac:dyDescent="0.2"/>
    <row r="842" s="151" customFormat="1" x14ac:dyDescent="0.2"/>
    <row r="843" s="151" customFormat="1" x14ac:dyDescent="0.2"/>
    <row r="844" s="151" customFormat="1" x14ac:dyDescent="0.2"/>
    <row r="845" s="151" customFormat="1" x14ac:dyDescent="0.2"/>
    <row r="846" s="151" customFormat="1" x14ac:dyDescent="0.2"/>
  </sheetData>
  <pageMargins left="0.78740157480314965" right="0.78740157480314965" top="1.2204724409448819" bottom="0.70866141732283472" header="0" footer="0"/>
  <pageSetup paperSize="9" scale="90" orientation="portrait" r:id="rId1"/>
  <headerFooter alignWithMargins="0"/>
  <legacyDrawingHF r:id="rId2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rgb="FFED207B"/>
  </sheetPr>
  <dimension ref="A1:K830"/>
  <sheetViews>
    <sheetView showZeros="0" zoomScaleNormal="100" zoomScalePageLayoutView="115" workbookViewId="0">
      <selection activeCell="A3" sqref="A3"/>
    </sheetView>
  </sheetViews>
  <sheetFormatPr baseColWidth="10" defaultColWidth="10.85546875" defaultRowHeight="12.75" x14ac:dyDescent="0.2"/>
  <cols>
    <col min="1" max="1" width="2.7109375" style="153" customWidth="1"/>
    <col min="2" max="2" width="5.42578125" style="153" bestFit="1" customWidth="1"/>
    <col min="3" max="3" width="9.140625" style="153" customWidth="1"/>
    <col min="4" max="4" width="8.42578125" style="153" customWidth="1"/>
    <col min="5" max="5" width="15.28515625" style="153" customWidth="1"/>
    <col min="6" max="6" width="5.85546875" style="153" customWidth="1"/>
    <col min="7" max="7" width="16.140625" style="153" bestFit="1" customWidth="1"/>
    <col min="8" max="8" width="7" style="153" bestFit="1" customWidth="1"/>
    <col min="9" max="9" width="15.28515625" style="153" bestFit="1" customWidth="1"/>
    <col min="10" max="10" width="2" style="153" bestFit="1" customWidth="1"/>
    <col min="11" max="16384" width="10.85546875" style="153"/>
  </cols>
  <sheetData>
    <row r="1" spans="1:11" ht="15" x14ac:dyDescent="0.2">
      <c r="A1" s="125" t="s">
        <v>1204</v>
      </c>
    </row>
    <row r="2" spans="1:11" ht="15" x14ac:dyDescent="0.2">
      <c r="A2" s="138" t="s">
        <v>1031</v>
      </c>
    </row>
    <row r="3" spans="1:11" ht="15" x14ac:dyDescent="0.2">
      <c r="A3" s="138"/>
    </row>
    <row r="4" spans="1:11" ht="15" customHeight="1" x14ac:dyDescent="0.25">
      <c r="A4" s="1824" t="s">
        <v>574</v>
      </c>
      <c r="B4" s="1825"/>
      <c r="C4" s="1825"/>
      <c r="D4" s="1825"/>
      <c r="E4" s="1825"/>
      <c r="F4" s="1825"/>
      <c r="G4" s="1825"/>
      <c r="H4" s="1825"/>
      <c r="I4" s="1825"/>
      <c r="J4" s="1825"/>
      <c r="K4" s="1825"/>
    </row>
    <row r="5" spans="1:11" s="151" customFormat="1" ht="15" customHeight="1" x14ac:dyDescent="0.2">
      <c r="A5" s="1843"/>
      <c r="B5" s="1843"/>
      <c r="C5" s="1843"/>
      <c r="D5" s="1843"/>
      <c r="E5" s="1843"/>
      <c r="F5" s="1843"/>
      <c r="G5" s="1843"/>
      <c r="H5" s="1843"/>
      <c r="I5" s="1843"/>
      <c r="J5" s="1843"/>
    </row>
    <row r="6" spans="1:11" ht="21" x14ac:dyDescent="0.35">
      <c r="A6" s="1857" t="s">
        <v>1069</v>
      </c>
    </row>
    <row r="7" spans="1:11" s="151" customFormat="1" x14ac:dyDescent="0.2"/>
    <row r="8" spans="1:11" s="151" customFormat="1" x14ac:dyDescent="0.2"/>
    <row r="9" spans="1:11" s="151" customFormat="1" x14ac:dyDescent="0.2"/>
    <row r="10" spans="1:11" s="151" customFormat="1" x14ac:dyDescent="0.2"/>
    <row r="11" spans="1:11" s="151" customFormat="1" x14ac:dyDescent="0.2"/>
    <row r="12" spans="1:11" s="151" customFormat="1" x14ac:dyDescent="0.2"/>
    <row r="13" spans="1:11" s="151" customFormat="1" x14ac:dyDescent="0.2"/>
    <row r="14" spans="1:11" s="151" customFormat="1" x14ac:dyDescent="0.2"/>
    <row r="15" spans="1:11" s="151" customFormat="1" x14ac:dyDescent="0.2"/>
    <row r="16" spans="1:11" s="151" customFormat="1" x14ac:dyDescent="0.2"/>
    <row r="17" s="151" customFormat="1" x14ac:dyDescent="0.2"/>
    <row r="18" s="151" customFormat="1" x14ac:dyDescent="0.2"/>
    <row r="19" s="151" customFormat="1" x14ac:dyDescent="0.2"/>
    <row r="20" s="151" customFormat="1" x14ac:dyDescent="0.2"/>
    <row r="21" s="151" customFormat="1" x14ac:dyDescent="0.2"/>
    <row r="22" s="151" customFormat="1" x14ac:dyDescent="0.2"/>
    <row r="23" s="151" customFormat="1" x14ac:dyDescent="0.2"/>
    <row r="24" s="151" customFormat="1" x14ac:dyDescent="0.2"/>
    <row r="25" s="151" customFormat="1" x14ac:dyDescent="0.2"/>
    <row r="26" s="151" customFormat="1" x14ac:dyDescent="0.2"/>
    <row r="27" s="151" customFormat="1" x14ac:dyDescent="0.2"/>
    <row r="28" s="151" customFormat="1" x14ac:dyDescent="0.2"/>
    <row r="29" s="151" customFormat="1" x14ac:dyDescent="0.2"/>
    <row r="30" s="151" customFormat="1" x14ac:dyDescent="0.2"/>
    <row r="31" s="151" customFormat="1" x14ac:dyDescent="0.2"/>
    <row r="32" s="151" customFormat="1" x14ac:dyDescent="0.2"/>
    <row r="33" s="151" customFormat="1" x14ac:dyDescent="0.2"/>
    <row r="34" s="151" customFormat="1" x14ac:dyDescent="0.2"/>
    <row r="35" s="151" customFormat="1" x14ac:dyDescent="0.2"/>
    <row r="36" s="151" customFormat="1" x14ac:dyDescent="0.2"/>
    <row r="37" s="151" customFormat="1" x14ac:dyDescent="0.2"/>
    <row r="38" s="151" customFormat="1" x14ac:dyDescent="0.2"/>
    <row r="39" s="151" customFormat="1" x14ac:dyDescent="0.2"/>
    <row r="40" s="151" customFormat="1" x14ac:dyDescent="0.2"/>
    <row r="41" s="151" customFormat="1" x14ac:dyDescent="0.2"/>
    <row r="42" s="151" customFormat="1" x14ac:dyDescent="0.2"/>
    <row r="43" s="151" customFormat="1" x14ac:dyDescent="0.2"/>
    <row r="44" s="151" customFormat="1" x14ac:dyDescent="0.2"/>
    <row r="45" s="151" customFormat="1" x14ac:dyDescent="0.2"/>
    <row r="46" s="151" customFormat="1" x14ac:dyDescent="0.2"/>
    <row r="47" s="151" customFormat="1" x14ac:dyDescent="0.2"/>
    <row r="48" s="151" customFormat="1" x14ac:dyDescent="0.2"/>
    <row r="49" s="151" customFormat="1" x14ac:dyDescent="0.2"/>
    <row r="50" s="151" customFormat="1" x14ac:dyDescent="0.2"/>
    <row r="51" s="151" customFormat="1" x14ac:dyDescent="0.2"/>
    <row r="52" s="151" customFormat="1" x14ac:dyDescent="0.2"/>
    <row r="53" s="151" customFormat="1" x14ac:dyDescent="0.2"/>
    <row r="54" s="151" customFormat="1" x14ac:dyDescent="0.2"/>
    <row r="55" s="151" customFormat="1" x14ac:dyDescent="0.2"/>
    <row r="56" s="151" customFormat="1" x14ac:dyDescent="0.2"/>
    <row r="57" s="151" customFormat="1" x14ac:dyDescent="0.2"/>
    <row r="58" s="151" customFormat="1" x14ac:dyDescent="0.2"/>
    <row r="59" s="151" customFormat="1" x14ac:dyDescent="0.2"/>
    <row r="60" s="151" customFormat="1" x14ac:dyDescent="0.2"/>
    <row r="61" s="151" customFormat="1" x14ac:dyDescent="0.2"/>
    <row r="62" s="151" customFormat="1" x14ac:dyDescent="0.2"/>
    <row r="63" s="151" customFormat="1" x14ac:dyDescent="0.2"/>
    <row r="64" s="151" customFormat="1" x14ac:dyDescent="0.2"/>
    <row r="65" s="151" customFormat="1" x14ac:dyDescent="0.2"/>
    <row r="66" s="151" customFormat="1" x14ac:dyDescent="0.2"/>
    <row r="67" s="151" customFormat="1" x14ac:dyDescent="0.2"/>
    <row r="68" s="151" customFormat="1" x14ac:dyDescent="0.2"/>
    <row r="69" s="151" customFormat="1" x14ac:dyDescent="0.2"/>
    <row r="70" s="151" customFormat="1" x14ac:dyDescent="0.2"/>
    <row r="71" s="151" customFormat="1" x14ac:dyDescent="0.2"/>
    <row r="72" s="151" customFormat="1" x14ac:dyDescent="0.2"/>
    <row r="73" s="151" customFormat="1" x14ac:dyDescent="0.2"/>
    <row r="74" s="151" customFormat="1" x14ac:dyDescent="0.2"/>
    <row r="75" s="151" customFormat="1" x14ac:dyDescent="0.2"/>
    <row r="76" s="151" customFormat="1" x14ac:dyDescent="0.2"/>
    <row r="77" s="151" customFormat="1" x14ac:dyDescent="0.2"/>
    <row r="78" s="151" customFormat="1" x14ac:dyDescent="0.2"/>
    <row r="79" s="151" customFormat="1" x14ac:dyDescent="0.2"/>
    <row r="80" s="151" customFormat="1" x14ac:dyDescent="0.2"/>
    <row r="81" s="151" customFormat="1" x14ac:dyDescent="0.2"/>
    <row r="82" s="151" customFormat="1" x14ac:dyDescent="0.2"/>
    <row r="83" s="151" customFormat="1" x14ac:dyDescent="0.2"/>
    <row r="84" s="151" customFormat="1" x14ac:dyDescent="0.2"/>
    <row r="85" s="151" customFormat="1" x14ac:dyDescent="0.2"/>
    <row r="86" s="151" customFormat="1" x14ac:dyDescent="0.2"/>
    <row r="87" s="151" customFormat="1" x14ac:dyDescent="0.2"/>
    <row r="88" s="151" customFormat="1" x14ac:dyDescent="0.2"/>
    <row r="89" s="151" customFormat="1" x14ac:dyDescent="0.2"/>
    <row r="90" s="151" customFormat="1" x14ac:dyDescent="0.2"/>
    <row r="91" s="151" customFormat="1" x14ac:dyDescent="0.2"/>
    <row r="92" s="151" customFormat="1" x14ac:dyDescent="0.2"/>
    <row r="93" s="151" customFormat="1" x14ac:dyDescent="0.2"/>
    <row r="94" s="151" customFormat="1" x14ac:dyDescent="0.2"/>
    <row r="95" s="151" customFormat="1" x14ac:dyDescent="0.2"/>
    <row r="96" s="151" customFormat="1" x14ac:dyDescent="0.2"/>
    <row r="97" s="151" customFormat="1" x14ac:dyDescent="0.2"/>
    <row r="98" s="151" customFormat="1" x14ac:dyDescent="0.2"/>
    <row r="99" s="151" customFormat="1" x14ac:dyDescent="0.2"/>
    <row r="100" s="151" customFormat="1" x14ac:dyDescent="0.2"/>
    <row r="101" s="151" customFormat="1" x14ac:dyDescent="0.2"/>
    <row r="102" s="151" customFormat="1" x14ac:dyDescent="0.2"/>
    <row r="103" s="151" customFormat="1" x14ac:dyDescent="0.2"/>
    <row r="104" s="151" customFormat="1" x14ac:dyDescent="0.2"/>
    <row r="105" s="151" customFormat="1" x14ac:dyDescent="0.2"/>
    <row r="106" s="151" customFormat="1" x14ac:dyDescent="0.2"/>
    <row r="107" s="151" customFormat="1" x14ac:dyDescent="0.2"/>
    <row r="108" s="151" customFormat="1" x14ac:dyDescent="0.2"/>
    <row r="109" s="151" customFormat="1" x14ac:dyDescent="0.2"/>
    <row r="110" s="151" customFormat="1" x14ac:dyDescent="0.2"/>
    <row r="111" s="151" customFormat="1" x14ac:dyDescent="0.2"/>
    <row r="112" s="151" customFormat="1" x14ac:dyDescent="0.2"/>
    <row r="113" s="151" customFormat="1" x14ac:dyDescent="0.2"/>
    <row r="114" s="151" customFormat="1" x14ac:dyDescent="0.2"/>
    <row r="115" s="151" customFormat="1" x14ac:dyDescent="0.2"/>
    <row r="116" s="151" customFormat="1" x14ac:dyDescent="0.2"/>
    <row r="117" s="151" customFormat="1" x14ac:dyDescent="0.2"/>
    <row r="118" s="151" customFormat="1" x14ac:dyDescent="0.2"/>
    <row r="119" s="151" customFormat="1" x14ac:dyDescent="0.2"/>
    <row r="120" s="151" customFormat="1" x14ac:dyDescent="0.2"/>
    <row r="121" s="151" customFormat="1" x14ac:dyDescent="0.2"/>
    <row r="122" s="151" customFormat="1" x14ac:dyDescent="0.2"/>
    <row r="123" s="151" customFormat="1" x14ac:dyDescent="0.2"/>
    <row r="124" s="151" customFormat="1" x14ac:dyDescent="0.2"/>
    <row r="125" s="151" customFormat="1" x14ac:dyDescent="0.2"/>
    <row r="126" s="151" customFormat="1" x14ac:dyDescent="0.2"/>
    <row r="127" s="151" customFormat="1" x14ac:dyDescent="0.2"/>
    <row r="128" s="151" customFormat="1" x14ac:dyDescent="0.2"/>
    <row r="129" s="151" customFormat="1" x14ac:dyDescent="0.2"/>
    <row r="130" s="151" customFormat="1" x14ac:dyDescent="0.2"/>
    <row r="131" s="151" customFormat="1" x14ac:dyDescent="0.2"/>
    <row r="132" s="151" customFormat="1" x14ac:dyDescent="0.2"/>
    <row r="133" s="151" customFormat="1" x14ac:dyDescent="0.2"/>
    <row r="134" s="151" customFormat="1" x14ac:dyDescent="0.2"/>
    <row r="135" s="151" customFormat="1" x14ac:dyDescent="0.2"/>
    <row r="136" s="151" customFormat="1" x14ac:dyDescent="0.2"/>
    <row r="137" s="151" customFormat="1" x14ac:dyDescent="0.2"/>
    <row r="138" s="151" customFormat="1" x14ac:dyDescent="0.2"/>
    <row r="139" s="151" customFormat="1" x14ac:dyDescent="0.2"/>
    <row r="140" s="151" customFormat="1" x14ac:dyDescent="0.2"/>
    <row r="141" s="151" customFormat="1" x14ac:dyDescent="0.2"/>
    <row r="142" s="151" customFormat="1" x14ac:dyDescent="0.2"/>
    <row r="143" s="151" customFormat="1" x14ac:dyDescent="0.2"/>
    <row r="144" s="151" customFormat="1" x14ac:dyDescent="0.2"/>
    <row r="145" s="151" customFormat="1" x14ac:dyDescent="0.2"/>
    <row r="146" s="151" customFormat="1" x14ac:dyDescent="0.2"/>
    <row r="147" s="151" customFormat="1" x14ac:dyDescent="0.2"/>
    <row r="148" s="151" customFormat="1" x14ac:dyDescent="0.2"/>
    <row r="149" s="151" customFormat="1" x14ac:dyDescent="0.2"/>
    <row r="150" s="151" customFormat="1" x14ac:dyDescent="0.2"/>
    <row r="151" s="151" customFormat="1" x14ac:dyDescent="0.2"/>
    <row r="152" s="151" customFormat="1" x14ac:dyDescent="0.2"/>
    <row r="153" s="151" customFormat="1" x14ac:dyDescent="0.2"/>
    <row r="154" s="151" customFormat="1" x14ac:dyDescent="0.2"/>
    <row r="155" s="151" customFormat="1" x14ac:dyDescent="0.2"/>
    <row r="156" s="151" customFormat="1" x14ac:dyDescent="0.2"/>
    <row r="157" s="151" customFormat="1" x14ac:dyDescent="0.2"/>
    <row r="158" s="151" customFormat="1" x14ac:dyDescent="0.2"/>
    <row r="159" s="151" customFormat="1" x14ac:dyDescent="0.2"/>
    <row r="160" s="151" customFormat="1" x14ac:dyDescent="0.2"/>
    <row r="161" s="151" customFormat="1" x14ac:dyDescent="0.2"/>
    <row r="162" s="151" customFormat="1" x14ac:dyDescent="0.2"/>
    <row r="163" s="151" customFormat="1" x14ac:dyDescent="0.2"/>
    <row r="164" s="151" customFormat="1" x14ac:dyDescent="0.2"/>
    <row r="165" s="151" customFormat="1" x14ac:dyDescent="0.2"/>
    <row r="166" s="151" customFormat="1" x14ac:dyDescent="0.2"/>
    <row r="167" s="151" customFormat="1" x14ac:dyDescent="0.2"/>
    <row r="168" s="151" customFormat="1" x14ac:dyDescent="0.2"/>
    <row r="169" s="151" customFormat="1" x14ac:dyDescent="0.2"/>
    <row r="170" s="151" customFormat="1" x14ac:dyDescent="0.2"/>
    <row r="171" s="151" customFormat="1" x14ac:dyDescent="0.2"/>
    <row r="172" s="151" customFormat="1" x14ac:dyDescent="0.2"/>
    <row r="173" s="151" customFormat="1" x14ac:dyDescent="0.2"/>
    <row r="174" s="151" customFormat="1" x14ac:dyDescent="0.2"/>
    <row r="175" s="151" customFormat="1" x14ac:dyDescent="0.2"/>
    <row r="176" s="151" customFormat="1" x14ac:dyDescent="0.2"/>
    <row r="177" s="151" customFormat="1" x14ac:dyDescent="0.2"/>
    <row r="178" s="151" customFormat="1" x14ac:dyDescent="0.2"/>
    <row r="179" s="151" customFormat="1" x14ac:dyDescent="0.2"/>
    <row r="180" s="151" customFormat="1" x14ac:dyDescent="0.2"/>
    <row r="181" s="151" customFormat="1" x14ac:dyDescent="0.2"/>
    <row r="182" s="151" customFormat="1" x14ac:dyDescent="0.2"/>
    <row r="183" s="151" customFormat="1" x14ac:dyDescent="0.2"/>
    <row r="184" s="151" customFormat="1" x14ac:dyDescent="0.2"/>
    <row r="185" s="151" customFormat="1" x14ac:dyDescent="0.2"/>
    <row r="186" s="151" customFormat="1" x14ac:dyDescent="0.2"/>
    <row r="187" s="151" customFormat="1" x14ac:dyDescent="0.2"/>
    <row r="188" s="151" customFormat="1" x14ac:dyDescent="0.2"/>
    <row r="189" s="151" customFormat="1" x14ac:dyDescent="0.2"/>
    <row r="190" s="151" customFormat="1" x14ac:dyDescent="0.2"/>
    <row r="191" s="151" customFormat="1" x14ac:dyDescent="0.2"/>
    <row r="192" s="151" customFormat="1" x14ac:dyDescent="0.2"/>
    <row r="193" s="151" customFormat="1" x14ac:dyDescent="0.2"/>
    <row r="194" s="151" customFormat="1" x14ac:dyDescent="0.2"/>
    <row r="195" s="151" customFormat="1" x14ac:dyDescent="0.2"/>
    <row r="196" s="151" customFormat="1" x14ac:dyDescent="0.2"/>
    <row r="197" s="151" customFormat="1" x14ac:dyDescent="0.2"/>
    <row r="198" s="151" customFormat="1" x14ac:dyDescent="0.2"/>
    <row r="199" s="151" customFormat="1" x14ac:dyDescent="0.2"/>
    <row r="200" s="151" customFormat="1" x14ac:dyDescent="0.2"/>
    <row r="201" s="151" customFormat="1" x14ac:dyDescent="0.2"/>
    <row r="202" s="151" customFormat="1" x14ac:dyDescent="0.2"/>
    <row r="203" s="151" customFormat="1" x14ac:dyDescent="0.2"/>
    <row r="204" s="151" customFormat="1" x14ac:dyDescent="0.2"/>
    <row r="205" s="151" customFormat="1" x14ac:dyDescent="0.2"/>
    <row r="206" s="151" customFormat="1" x14ac:dyDescent="0.2"/>
    <row r="207" s="151" customFormat="1" x14ac:dyDescent="0.2"/>
    <row r="208" s="151" customFormat="1" x14ac:dyDescent="0.2"/>
    <row r="209" s="151" customFormat="1" x14ac:dyDescent="0.2"/>
    <row r="210" s="151" customFormat="1" x14ac:dyDescent="0.2"/>
    <row r="211" s="151" customFormat="1" x14ac:dyDescent="0.2"/>
    <row r="212" s="151" customFormat="1" x14ac:dyDescent="0.2"/>
    <row r="213" s="151" customFormat="1" x14ac:dyDescent="0.2"/>
    <row r="214" s="151" customFormat="1" x14ac:dyDescent="0.2"/>
    <row r="215" s="151" customFormat="1" x14ac:dyDescent="0.2"/>
    <row r="216" s="151" customFormat="1" x14ac:dyDescent="0.2"/>
    <row r="217" s="151" customFormat="1" x14ac:dyDescent="0.2"/>
    <row r="218" s="151" customFormat="1" x14ac:dyDescent="0.2"/>
    <row r="219" s="151" customFormat="1" x14ac:dyDescent="0.2"/>
    <row r="220" s="151" customFormat="1" x14ac:dyDescent="0.2"/>
    <row r="221" s="151" customFormat="1" x14ac:dyDescent="0.2"/>
    <row r="222" s="151" customFormat="1" x14ac:dyDescent="0.2"/>
    <row r="223" s="151" customFormat="1" x14ac:dyDescent="0.2"/>
    <row r="224" s="151" customFormat="1" x14ac:dyDescent="0.2"/>
    <row r="225" s="151" customFormat="1" x14ac:dyDescent="0.2"/>
    <row r="226" s="151" customFormat="1" x14ac:dyDescent="0.2"/>
    <row r="227" s="151" customFormat="1" x14ac:dyDescent="0.2"/>
    <row r="228" s="151" customFormat="1" x14ac:dyDescent="0.2"/>
    <row r="229" s="151" customFormat="1" x14ac:dyDescent="0.2"/>
    <row r="230" s="151" customFormat="1" x14ac:dyDescent="0.2"/>
    <row r="231" s="151" customFormat="1" x14ac:dyDescent="0.2"/>
    <row r="232" s="151" customFormat="1" x14ac:dyDescent="0.2"/>
    <row r="233" s="151" customFormat="1" x14ac:dyDescent="0.2"/>
    <row r="234" s="151" customFormat="1" x14ac:dyDescent="0.2"/>
    <row r="235" s="151" customFormat="1" x14ac:dyDescent="0.2"/>
    <row r="236" s="151" customFormat="1" x14ac:dyDescent="0.2"/>
    <row r="237" s="151" customFormat="1" x14ac:dyDescent="0.2"/>
    <row r="238" s="151" customFormat="1" x14ac:dyDescent="0.2"/>
    <row r="239" s="151" customFormat="1" x14ac:dyDescent="0.2"/>
    <row r="240" s="151" customFormat="1" x14ac:dyDescent="0.2"/>
    <row r="241" s="151" customFormat="1" x14ac:dyDescent="0.2"/>
    <row r="242" s="151" customFormat="1" x14ac:dyDescent="0.2"/>
    <row r="243" s="151" customFormat="1" x14ac:dyDescent="0.2"/>
    <row r="244" s="151" customFormat="1" x14ac:dyDescent="0.2"/>
    <row r="245" s="151" customFormat="1" x14ac:dyDescent="0.2"/>
    <row r="246" s="151" customFormat="1" x14ac:dyDescent="0.2"/>
    <row r="247" s="151" customFormat="1" x14ac:dyDescent="0.2"/>
    <row r="248" s="151" customFormat="1" x14ac:dyDescent="0.2"/>
    <row r="249" s="151" customFormat="1" x14ac:dyDescent="0.2"/>
    <row r="250" s="151" customFormat="1" x14ac:dyDescent="0.2"/>
    <row r="251" s="151" customFormat="1" x14ac:dyDescent="0.2"/>
    <row r="252" s="151" customFormat="1" x14ac:dyDescent="0.2"/>
    <row r="253" s="151" customFormat="1" x14ac:dyDescent="0.2"/>
    <row r="254" s="151" customFormat="1" x14ac:dyDescent="0.2"/>
    <row r="255" s="151" customFormat="1" x14ac:dyDescent="0.2"/>
    <row r="256" s="151" customFormat="1" x14ac:dyDescent="0.2"/>
    <row r="257" s="151" customFormat="1" x14ac:dyDescent="0.2"/>
    <row r="258" s="151" customFormat="1" x14ac:dyDescent="0.2"/>
    <row r="259" s="151" customFormat="1" x14ac:dyDescent="0.2"/>
    <row r="260" s="151" customFormat="1" x14ac:dyDescent="0.2"/>
    <row r="261" s="151" customFormat="1" x14ac:dyDescent="0.2"/>
    <row r="262" s="151" customFormat="1" x14ac:dyDescent="0.2"/>
    <row r="263" s="151" customFormat="1" x14ac:dyDescent="0.2"/>
    <row r="264" s="151" customFormat="1" x14ac:dyDescent="0.2"/>
    <row r="265" s="151" customFormat="1" x14ac:dyDescent="0.2"/>
    <row r="266" s="151" customFormat="1" x14ac:dyDescent="0.2"/>
    <row r="267" s="151" customFormat="1" x14ac:dyDescent="0.2"/>
    <row r="268" s="151" customFormat="1" x14ac:dyDescent="0.2"/>
    <row r="269" s="151" customFormat="1" x14ac:dyDescent="0.2"/>
    <row r="270" s="151" customFormat="1" x14ac:dyDescent="0.2"/>
    <row r="271" s="151" customFormat="1" x14ac:dyDescent="0.2"/>
    <row r="272" s="151" customFormat="1" x14ac:dyDescent="0.2"/>
    <row r="273" s="151" customFormat="1" x14ac:dyDescent="0.2"/>
    <row r="274" s="151" customFormat="1" x14ac:dyDescent="0.2"/>
    <row r="275" s="151" customFormat="1" x14ac:dyDescent="0.2"/>
    <row r="276" s="151" customFormat="1" x14ac:dyDescent="0.2"/>
    <row r="277" s="151" customFormat="1" x14ac:dyDescent="0.2"/>
    <row r="278" s="151" customFormat="1" x14ac:dyDescent="0.2"/>
    <row r="279" s="151" customFormat="1" x14ac:dyDescent="0.2"/>
    <row r="280" s="151" customFormat="1" x14ac:dyDescent="0.2"/>
    <row r="281" s="151" customFormat="1" x14ac:dyDescent="0.2"/>
    <row r="282" s="151" customFormat="1" x14ac:dyDescent="0.2"/>
    <row r="283" s="151" customFormat="1" x14ac:dyDescent="0.2"/>
    <row r="284" s="151" customFormat="1" x14ac:dyDescent="0.2"/>
    <row r="285" s="151" customFormat="1" x14ac:dyDescent="0.2"/>
    <row r="286" s="151" customFormat="1" x14ac:dyDescent="0.2"/>
    <row r="287" s="151" customFormat="1" x14ac:dyDescent="0.2"/>
    <row r="288" s="151" customFormat="1" x14ac:dyDescent="0.2"/>
    <row r="289" s="151" customFormat="1" x14ac:dyDescent="0.2"/>
    <row r="290" s="151" customFormat="1" x14ac:dyDescent="0.2"/>
    <row r="291" s="151" customFormat="1" x14ac:dyDescent="0.2"/>
    <row r="292" s="151" customFormat="1" x14ac:dyDescent="0.2"/>
    <row r="293" s="151" customFormat="1" x14ac:dyDescent="0.2"/>
    <row r="294" s="151" customFormat="1" x14ac:dyDescent="0.2"/>
    <row r="295" s="151" customFormat="1" x14ac:dyDescent="0.2"/>
    <row r="296" s="151" customFormat="1" x14ac:dyDescent="0.2"/>
    <row r="297" s="151" customFormat="1" x14ac:dyDescent="0.2"/>
    <row r="298" s="151" customFormat="1" x14ac:dyDescent="0.2"/>
    <row r="299" s="151" customFormat="1" x14ac:dyDescent="0.2"/>
    <row r="300" s="151" customFormat="1" x14ac:dyDescent="0.2"/>
    <row r="301" s="151" customFormat="1" x14ac:dyDescent="0.2"/>
    <row r="302" s="151" customFormat="1" x14ac:dyDescent="0.2"/>
    <row r="303" s="151" customFormat="1" x14ac:dyDescent="0.2"/>
    <row r="304" s="151" customFormat="1" x14ac:dyDescent="0.2"/>
    <row r="305" s="151" customFormat="1" x14ac:dyDescent="0.2"/>
    <row r="306" s="151" customFormat="1" x14ac:dyDescent="0.2"/>
    <row r="307" s="151" customFormat="1" x14ac:dyDescent="0.2"/>
    <row r="308" s="151" customFormat="1" x14ac:dyDescent="0.2"/>
    <row r="309" s="151" customFormat="1" x14ac:dyDescent="0.2"/>
    <row r="310" s="151" customFormat="1" x14ac:dyDescent="0.2"/>
    <row r="311" s="151" customFormat="1" x14ac:dyDescent="0.2"/>
    <row r="312" s="151" customFormat="1" x14ac:dyDescent="0.2"/>
    <row r="313" s="151" customFormat="1" x14ac:dyDescent="0.2"/>
    <row r="314" s="151" customFormat="1" x14ac:dyDescent="0.2"/>
    <row r="315" s="151" customFormat="1" x14ac:dyDescent="0.2"/>
    <row r="316" s="151" customFormat="1" x14ac:dyDescent="0.2"/>
    <row r="317" s="151" customFormat="1" x14ac:dyDescent="0.2"/>
    <row r="318" s="151" customFormat="1" x14ac:dyDescent="0.2"/>
    <row r="319" s="151" customFormat="1" x14ac:dyDescent="0.2"/>
    <row r="320" s="151" customFormat="1" x14ac:dyDescent="0.2"/>
    <row r="321" s="151" customFormat="1" x14ac:dyDescent="0.2"/>
    <row r="322" s="151" customFormat="1" x14ac:dyDescent="0.2"/>
    <row r="323" s="151" customFormat="1" x14ac:dyDescent="0.2"/>
    <row r="324" s="151" customFormat="1" x14ac:dyDescent="0.2"/>
    <row r="325" s="151" customFormat="1" x14ac:dyDescent="0.2"/>
    <row r="326" s="151" customFormat="1" x14ac:dyDescent="0.2"/>
    <row r="327" s="151" customFormat="1" x14ac:dyDescent="0.2"/>
    <row r="328" s="151" customFormat="1" x14ac:dyDescent="0.2"/>
    <row r="329" s="151" customFormat="1" x14ac:dyDescent="0.2"/>
    <row r="330" s="151" customFormat="1" x14ac:dyDescent="0.2"/>
    <row r="331" s="151" customFormat="1" x14ac:dyDescent="0.2"/>
    <row r="332" s="151" customFormat="1" x14ac:dyDescent="0.2"/>
    <row r="333" s="151" customFormat="1" x14ac:dyDescent="0.2"/>
    <row r="334" s="151" customFormat="1" x14ac:dyDescent="0.2"/>
    <row r="335" s="151" customFormat="1" x14ac:dyDescent="0.2"/>
    <row r="336" s="151" customFormat="1" x14ac:dyDescent="0.2"/>
    <row r="337" s="151" customFormat="1" x14ac:dyDescent="0.2"/>
    <row r="338" s="151" customFormat="1" x14ac:dyDescent="0.2"/>
    <row r="339" s="151" customFormat="1" x14ac:dyDescent="0.2"/>
    <row r="340" s="151" customFormat="1" x14ac:dyDescent="0.2"/>
    <row r="341" s="151" customFormat="1" x14ac:dyDescent="0.2"/>
    <row r="342" s="151" customFormat="1" x14ac:dyDescent="0.2"/>
    <row r="343" s="151" customFormat="1" x14ac:dyDescent="0.2"/>
    <row r="344" s="151" customFormat="1" x14ac:dyDescent="0.2"/>
    <row r="345" s="151" customFormat="1" x14ac:dyDescent="0.2"/>
    <row r="346" s="151" customFormat="1" x14ac:dyDescent="0.2"/>
    <row r="347" s="151" customFormat="1" x14ac:dyDescent="0.2"/>
    <row r="348" s="151" customFormat="1" x14ac:dyDescent="0.2"/>
    <row r="349" s="151" customFormat="1" x14ac:dyDescent="0.2"/>
    <row r="350" s="151" customFormat="1" x14ac:dyDescent="0.2"/>
    <row r="351" s="151" customFormat="1" x14ac:dyDescent="0.2"/>
    <row r="352" s="151" customFormat="1" x14ac:dyDescent="0.2"/>
    <row r="353" s="151" customFormat="1" x14ac:dyDescent="0.2"/>
    <row r="354" s="151" customFormat="1" x14ac:dyDescent="0.2"/>
    <row r="355" s="151" customFormat="1" x14ac:dyDescent="0.2"/>
    <row r="356" s="151" customFormat="1" x14ac:dyDescent="0.2"/>
    <row r="357" s="151" customFormat="1" x14ac:dyDescent="0.2"/>
    <row r="358" s="151" customFormat="1" x14ac:dyDescent="0.2"/>
    <row r="359" s="151" customFormat="1" x14ac:dyDescent="0.2"/>
    <row r="360" s="151" customFormat="1" x14ac:dyDescent="0.2"/>
    <row r="361" s="151" customFormat="1" x14ac:dyDescent="0.2"/>
    <row r="362" s="151" customFormat="1" x14ac:dyDescent="0.2"/>
    <row r="363" s="151" customFormat="1" x14ac:dyDescent="0.2"/>
    <row r="364" s="151" customFormat="1" x14ac:dyDescent="0.2"/>
    <row r="365" s="151" customFormat="1" x14ac:dyDescent="0.2"/>
    <row r="366" s="151" customFormat="1" x14ac:dyDescent="0.2"/>
    <row r="367" s="151" customFormat="1" x14ac:dyDescent="0.2"/>
    <row r="368" s="151" customFormat="1" x14ac:dyDescent="0.2"/>
    <row r="369" s="151" customFormat="1" x14ac:dyDescent="0.2"/>
    <row r="370" s="151" customFormat="1" x14ac:dyDescent="0.2"/>
    <row r="371" s="151" customFormat="1" x14ac:dyDescent="0.2"/>
    <row r="372" s="151" customFormat="1" x14ac:dyDescent="0.2"/>
    <row r="373" s="151" customFormat="1" x14ac:dyDescent="0.2"/>
    <row r="374" s="151" customFormat="1" x14ac:dyDescent="0.2"/>
    <row r="375" s="151" customFormat="1" x14ac:dyDescent="0.2"/>
    <row r="376" s="151" customFormat="1" x14ac:dyDescent="0.2"/>
    <row r="377" s="151" customFormat="1" x14ac:dyDescent="0.2"/>
    <row r="378" s="151" customFormat="1" x14ac:dyDescent="0.2"/>
    <row r="379" s="151" customFormat="1" x14ac:dyDescent="0.2"/>
    <row r="380" s="151" customFormat="1" x14ac:dyDescent="0.2"/>
    <row r="381" s="151" customFormat="1" x14ac:dyDescent="0.2"/>
    <row r="382" s="151" customFormat="1" x14ac:dyDescent="0.2"/>
    <row r="383" s="151" customFormat="1" x14ac:dyDescent="0.2"/>
    <row r="384" s="151" customFormat="1" x14ac:dyDescent="0.2"/>
    <row r="385" s="151" customFormat="1" x14ac:dyDescent="0.2"/>
    <row r="386" s="151" customFormat="1" x14ac:dyDescent="0.2"/>
    <row r="387" s="151" customFormat="1" x14ac:dyDescent="0.2"/>
    <row r="388" s="151" customFormat="1" x14ac:dyDescent="0.2"/>
    <row r="389" s="151" customFormat="1" x14ac:dyDescent="0.2"/>
    <row r="390" s="151" customFormat="1" x14ac:dyDescent="0.2"/>
    <row r="391" s="151" customFormat="1" x14ac:dyDescent="0.2"/>
    <row r="392" s="151" customFormat="1" x14ac:dyDescent="0.2"/>
    <row r="393" s="151" customFormat="1" x14ac:dyDescent="0.2"/>
    <row r="394" s="151" customFormat="1" x14ac:dyDescent="0.2"/>
    <row r="395" s="151" customFormat="1" x14ac:dyDescent="0.2"/>
    <row r="396" s="151" customFormat="1" x14ac:dyDescent="0.2"/>
    <row r="397" s="151" customFormat="1" x14ac:dyDescent="0.2"/>
    <row r="398" s="151" customFormat="1" x14ac:dyDescent="0.2"/>
    <row r="399" s="151" customFormat="1" x14ac:dyDescent="0.2"/>
    <row r="400" s="151" customFormat="1" x14ac:dyDescent="0.2"/>
    <row r="401" s="151" customFormat="1" x14ac:dyDescent="0.2"/>
    <row r="402" s="151" customFormat="1" x14ac:dyDescent="0.2"/>
    <row r="403" s="151" customFormat="1" x14ac:dyDescent="0.2"/>
    <row r="404" s="151" customFormat="1" x14ac:dyDescent="0.2"/>
    <row r="405" s="151" customFormat="1" x14ac:dyDescent="0.2"/>
    <row r="406" s="151" customFormat="1" x14ac:dyDescent="0.2"/>
    <row r="407" s="151" customFormat="1" x14ac:dyDescent="0.2"/>
    <row r="408" s="151" customFormat="1" x14ac:dyDescent="0.2"/>
    <row r="409" s="151" customFormat="1" x14ac:dyDescent="0.2"/>
    <row r="410" s="151" customFormat="1" x14ac:dyDescent="0.2"/>
    <row r="411" s="151" customFormat="1" x14ac:dyDescent="0.2"/>
    <row r="412" s="151" customFormat="1" x14ac:dyDescent="0.2"/>
    <row r="413" s="151" customFormat="1" x14ac:dyDescent="0.2"/>
    <row r="414" s="151" customFormat="1" x14ac:dyDescent="0.2"/>
    <row r="415" s="151" customFormat="1" x14ac:dyDescent="0.2"/>
    <row r="416" s="151" customFormat="1" x14ac:dyDescent="0.2"/>
    <row r="417" s="151" customFormat="1" x14ac:dyDescent="0.2"/>
    <row r="418" s="151" customFormat="1" x14ac:dyDescent="0.2"/>
    <row r="419" s="151" customFormat="1" x14ac:dyDescent="0.2"/>
    <row r="420" s="151" customFormat="1" x14ac:dyDescent="0.2"/>
    <row r="421" s="151" customFormat="1" x14ac:dyDescent="0.2"/>
    <row r="422" s="151" customFormat="1" x14ac:dyDescent="0.2"/>
    <row r="423" s="151" customFormat="1" x14ac:dyDescent="0.2"/>
    <row r="424" s="151" customFormat="1" x14ac:dyDescent="0.2"/>
    <row r="425" s="151" customFormat="1" x14ac:dyDescent="0.2"/>
    <row r="426" s="151" customFormat="1" x14ac:dyDescent="0.2"/>
    <row r="427" s="151" customFormat="1" x14ac:dyDescent="0.2"/>
    <row r="428" s="151" customFormat="1" x14ac:dyDescent="0.2"/>
    <row r="429" s="151" customFormat="1" x14ac:dyDescent="0.2"/>
    <row r="430" s="151" customFormat="1" x14ac:dyDescent="0.2"/>
    <row r="431" s="151" customFormat="1" x14ac:dyDescent="0.2"/>
    <row r="432" s="151" customFormat="1" x14ac:dyDescent="0.2"/>
    <row r="433" s="151" customFormat="1" x14ac:dyDescent="0.2"/>
    <row r="434" s="151" customFormat="1" x14ac:dyDescent="0.2"/>
    <row r="435" s="151" customFormat="1" x14ac:dyDescent="0.2"/>
    <row r="436" s="151" customFormat="1" x14ac:dyDescent="0.2"/>
    <row r="437" s="151" customFormat="1" x14ac:dyDescent="0.2"/>
    <row r="438" s="151" customFormat="1" x14ac:dyDescent="0.2"/>
    <row r="439" s="151" customFormat="1" x14ac:dyDescent="0.2"/>
    <row r="440" s="151" customFormat="1" x14ac:dyDescent="0.2"/>
    <row r="441" s="151" customFormat="1" x14ac:dyDescent="0.2"/>
    <row r="442" s="151" customFormat="1" x14ac:dyDescent="0.2"/>
    <row r="443" s="151" customFormat="1" x14ac:dyDescent="0.2"/>
    <row r="444" s="151" customFormat="1" x14ac:dyDescent="0.2"/>
    <row r="445" s="151" customFormat="1" x14ac:dyDescent="0.2"/>
    <row r="446" s="151" customFormat="1" x14ac:dyDescent="0.2"/>
    <row r="447" s="151" customFormat="1" x14ac:dyDescent="0.2"/>
    <row r="448" s="151" customFormat="1" x14ac:dyDescent="0.2"/>
    <row r="449" s="151" customFormat="1" x14ac:dyDescent="0.2"/>
    <row r="450" s="151" customFormat="1" x14ac:dyDescent="0.2"/>
    <row r="451" s="151" customFormat="1" x14ac:dyDescent="0.2"/>
    <row r="452" s="151" customFormat="1" x14ac:dyDescent="0.2"/>
    <row r="453" s="151" customFormat="1" x14ac:dyDescent="0.2"/>
    <row r="454" s="151" customFormat="1" x14ac:dyDescent="0.2"/>
    <row r="455" s="151" customFormat="1" x14ac:dyDescent="0.2"/>
    <row r="456" s="151" customFormat="1" x14ac:dyDescent="0.2"/>
    <row r="457" s="151" customFormat="1" x14ac:dyDescent="0.2"/>
    <row r="458" s="151" customFormat="1" x14ac:dyDescent="0.2"/>
    <row r="459" s="151" customFormat="1" x14ac:dyDescent="0.2"/>
    <row r="460" s="151" customFormat="1" x14ac:dyDescent="0.2"/>
    <row r="461" s="151" customFormat="1" x14ac:dyDescent="0.2"/>
    <row r="462" s="151" customFormat="1" x14ac:dyDescent="0.2"/>
    <row r="463" s="151" customFormat="1" x14ac:dyDescent="0.2"/>
    <row r="464" s="151" customFormat="1" x14ac:dyDescent="0.2"/>
    <row r="465" s="151" customFormat="1" x14ac:dyDescent="0.2"/>
    <row r="466" s="151" customFormat="1" x14ac:dyDescent="0.2"/>
    <row r="467" s="151" customFormat="1" x14ac:dyDescent="0.2"/>
    <row r="468" s="151" customFormat="1" x14ac:dyDescent="0.2"/>
    <row r="469" s="151" customFormat="1" x14ac:dyDescent="0.2"/>
    <row r="470" s="151" customFormat="1" x14ac:dyDescent="0.2"/>
    <row r="471" s="151" customFormat="1" x14ac:dyDescent="0.2"/>
    <row r="472" s="151" customFormat="1" x14ac:dyDescent="0.2"/>
    <row r="473" s="151" customFormat="1" x14ac:dyDescent="0.2"/>
    <row r="474" s="151" customFormat="1" x14ac:dyDescent="0.2"/>
    <row r="475" s="151" customFormat="1" x14ac:dyDescent="0.2"/>
    <row r="476" s="151" customFormat="1" x14ac:dyDescent="0.2"/>
    <row r="477" s="151" customFormat="1" x14ac:dyDescent="0.2"/>
    <row r="478" s="151" customFormat="1" x14ac:dyDescent="0.2"/>
    <row r="479" s="151" customFormat="1" x14ac:dyDescent="0.2"/>
    <row r="480" s="151" customFormat="1" x14ac:dyDescent="0.2"/>
    <row r="481" s="151" customFormat="1" x14ac:dyDescent="0.2"/>
    <row r="482" s="151" customFormat="1" x14ac:dyDescent="0.2"/>
    <row r="483" s="151" customFormat="1" x14ac:dyDescent="0.2"/>
    <row r="484" s="151" customFormat="1" x14ac:dyDescent="0.2"/>
    <row r="485" s="151" customFormat="1" x14ac:dyDescent="0.2"/>
    <row r="486" s="151" customFormat="1" x14ac:dyDescent="0.2"/>
    <row r="487" s="151" customFormat="1" x14ac:dyDescent="0.2"/>
    <row r="488" s="151" customFormat="1" x14ac:dyDescent="0.2"/>
    <row r="489" s="151" customFormat="1" x14ac:dyDescent="0.2"/>
    <row r="490" s="151" customFormat="1" x14ac:dyDescent="0.2"/>
    <row r="491" s="151" customFormat="1" x14ac:dyDescent="0.2"/>
    <row r="492" s="151" customFormat="1" x14ac:dyDescent="0.2"/>
    <row r="493" s="151" customFormat="1" x14ac:dyDescent="0.2"/>
    <row r="494" s="151" customFormat="1" x14ac:dyDescent="0.2"/>
    <row r="495" s="151" customFormat="1" x14ac:dyDescent="0.2"/>
    <row r="496" s="151" customFormat="1" x14ac:dyDescent="0.2"/>
    <row r="497" s="151" customFormat="1" x14ac:dyDescent="0.2"/>
    <row r="498" s="151" customFormat="1" x14ac:dyDescent="0.2"/>
    <row r="499" s="151" customFormat="1" x14ac:dyDescent="0.2"/>
    <row r="500" s="151" customFormat="1" x14ac:dyDescent="0.2"/>
    <row r="501" s="151" customFormat="1" x14ac:dyDescent="0.2"/>
    <row r="502" s="151" customFormat="1" x14ac:dyDescent="0.2"/>
    <row r="503" s="151" customFormat="1" x14ac:dyDescent="0.2"/>
    <row r="504" s="151" customFormat="1" x14ac:dyDescent="0.2"/>
    <row r="505" s="151" customFormat="1" x14ac:dyDescent="0.2"/>
    <row r="506" s="151" customFormat="1" x14ac:dyDescent="0.2"/>
    <row r="507" s="151" customFormat="1" x14ac:dyDescent="0.2"/>
    <row r="508" s="151" customFormat="1" x14ac:dyDescent="0.2"/>
    <row r="509" s="151" customFormat="1" x14ac:dyDescent="0.2"/>
    <row r="510" s="151" customFormat="1" x14ac:dyDescent="0.2"/>
    <row r="511" s="151" customFormat="1" x14ac:dyDescent="0.2"/>
    <row r="512" s="151" customFormat="1" x14ac:dyDescent="0.2"/>
    <row r="513" s="151" customFormat="1" x14ac:dyDescent="0.2"/>
    <row r="514" s="151" customFormat="1" x14ac:dyDescent="0.2"/>
    <row r="515" s="151" customFormat="1" x14ac:dyDescent="0.2"/>
    <row r="516" s="151" customFormat="1" x14ac:dyDescent="0.2"/>
    <row r="517" s="151" customFormat="1" x14ac:dyDescent="0.2"/>
    <row r="518" s="151" customFormat="1" x14ac:dyDescent="0.2"/>
    <row r="519" s="151" customFormat="1" x14ac:dyDescent="0.2"/>
    <row r="520" s="151" customFormat="1" x14ac:dyDescent="0.2"/>
    <row r="521" s="151" customFormat="1" x14ac:dyDescent="0.2"/>
    <row r="522" s="151" customFormat="1" x14ac:dyDescent="0.2"/>
    <row r="523" s="151" customFormat="1" x14ac:dyDescent="0.2"/>
    <row r="524" s="151" customFormat="1" x14ac:dyDescent="0.2"/>
    <row r="525" s="151" customFormat="1" x14ac:dyDescent="0.2"/>
    <row r="526" s="151" customFormat="1" x14ac:dyDescent="0.2"/>
    <row r="527" s="151" customFormat="1" x14ac:dyDescent="0.2"/>
    <row r="528" s="151" customFormat="1" x14ac:dyDescent="0.2"/>
    <row r="529" s="151" customFormat="1" x14ac:dyDescent="0.2"/>
    <row r="530" s="151" customFormat="1" x14ac:dyDescent="0.2"/>
    <row r="531" s="151" customFormat="1" x14ac:dyDescent="0.2"/>
    <row r="532" s="151" customFormat="1" x14ac:dyDescent="0.2"/>
    <row r="533" s="151" customFormat="1" x14ac:dyDescent="0.2"/>
    <row r="534" s="151" customFormat="1" x14ac:dyDescent="0.2"/>
    <row r="535" s="151" customFormat="1" x14ac:dyDescent="0.2"/>
    <row r="536" s="151" customFormat="1" x14ac:dyDescent="0.2"/>
    <row r="537" s="151" customFormat="1" x14ac:dyDescent="0.2"/>
    <row r="538" s="151" customFormat="1" x14ac:dyDescent="0.2"/>
    <row r="539" s="151" customFormat="1" x14ac:dyDescent="0.2"/>
    <row r="540" s="151" customFormat="1" x14ac:dyDescent="0.2"/>
    <row r="541" s="151" customFormat="1" x14ac:dyDescent="0.2"/>
    <row r="542" s="151" customFormat="1" x14ac:dyDescent="0.2"/>
    <row r="543" s="151" customFormat="1" x14ac:dyDescent="0.2"/>
    <row r="544" s="151" customFormat="1" x14ac:dyDescent="0.2"/>
    <row r="545" s="151" customFormat="1" x14ac:dyDescent="0.2"/>
    <row r="546" s="151" customFormat="1" x14ac:dyDescent="0.2"/>
    <row r="547" s="151" customFormat="1" x14ac:dyDescent="0.2"/>
    <row r="548" s="151" customFormat="1" x14ac:dyDescent="0.2"/>
    <row r="549" s="151" customFormat="1" x14ac:dyDescent="0.2"/>
    <row r="550" s="151" customFormat="1" x14ac:dyDescent="0.2"/>
    <row r="551" s="151" customFormat="1" x14ac:dyDescent="0.2"/>
    <row r="552" s="151" customFormat="1" x14ac:dyDescent="0.2"/>
    <row r="553" s="151" customFormat="1" x14ac:dyDescent="0.2"/>
    <row r="554" s="151" customFormat="1" x14ac:dyDescent="0.2"/>
    <row r="555" s="151" customFormat="1" x14ac:dyDescent="0.2"/>
    <row r="556" s="151" customFormat="1" x14ac:dyDescent="0.2"/>
    <row r="557" s="151" customFormat="1" x14ac:dyDescent="0.2"/>
    <row r="558" s="151" customFormat="1" x14ac:dyDescent="0.2"/>
    <row r="559" s="151" customFormat="1" x14ac:dyDescent="0.2"/>
    <row r="560" s="151" customFormat="1" x14ac:dyDescent="0.2"/>
    <row r="561" s="151" customFormat="1" x14ac:dyDescent="0.2"/>
    <row r="562" s="151" customFormat="1" x14ac:dyDescent="0.2"/>
    <row r="563" s="151" customFormat="1" x14ac:dyDescent="0.2"/>
    <row r="564" s="151" customFormat="1" x14ac:dyDescent="0.2"/>
    <row r="565" s="151" customFormat="1" x14ac:dyDescent="0.2"/>
    <row r="566" s="151" customFormat="1" x14ac:dyDescent="0.2"/>
    <row r="567" s="151" customFormat="1" x14ac:dyDescent="0.2"/>
    <row r="568" s="151" customFormat="1" x14ac:dyDescent="0.2"/>
    <row r="569" s="151" customFormat="1" x14ac:dyDescent="0.2"/>
    <row r="570" s="151" customFormat="1" x14ac:dyDescent="0.2"/>
    <row r="571" s="151" customFormat="1" x14ac:dyDescent="0.2"/>
    <row r="572" s="151" customFormat="1" x14ac:dyDescent="0.2"/>
    <row r="573" s="151" customFormat="1" x14ac:dyDescent="0.2"/>
    <row r="574" s="151" customFormat="1" x14ac:dyDescent="0.2"/>
    <row r="575" s="151" customFormat="1" x14ac:dyDescent="0.2"/>
    <row r="576" s="151" customFormat="1" x14ac:dyDescent="0.2"/>
    <row r="577" s="151" customFormat="1" x14ac:dyDescent="0.2"/>
    <row r="578" s="151" customFormat="1" x14ac:dyDescent="0.2"/>
    <row r="579" s="151" customFormat="1" x14ac:dyDescent="0.2"/>
    <row r="580" s="151" customFormat="1" x14ac:dyDescent="0.2"/>
    <row r="581" s="151" customFormat="1" x14ac:dyDescent="0.2"/>
    <row r="582" s="151" customFormat="1" x14ac:dyDescent="0.2"/>
    <row r="583" s="151" customFormat="1" x14ac:dyDescent="0.2"/>
    <row r="584" s="151" customFormat="1" x14ac:dyDescent="0.2"/>
    <row r="585" s="151" customFormat="1" x14ac:dyDescent="0.2"/>
    <row r="586" s="151" customFormat="1" x14ac:dyDescent="0.2"/>
    <row r="587" s="151" customFormat="1" x14ac:dyDescent="0.2"/>
    <row r="588" s="151" customFormat="1" x14ac:dyDescent="0.2"/>
    <row r="589" s="151" customFormat="1" x14ac:dyDescent="0.2"/>
    <row r="590" s="151" customFormat="1" x14ac:dyDescent="0.2"/>
    <row r="591" s="151" customFormat="1" x14ac:dyDescent="0.2"/>
    <row r="592" s="151" customFormat="1" x14ac:dyDescent="0.2"/>
    <row r="593" s="151" customFormat="1" x14ac:dyDescent="0.2"/>
    <row r="594" s="151" customFormat="1" x14ac:dyDescent="0.2"/>
    <row r="595" s="151" customFormat="1" x14ac:dyDescent="0.2"/>
    <row r="596" s="151" customFormat="1" x14ac:dyDescent="0.2"/>
    <row r="597" s="151" customFormat="1" x14ac:dyDescent="0.2"/>
    <row r="598" s="151" customFormat="1" x14ac:dyDescent="0.2"/>
    <row r="599" s="151" customFormat="1" x14ac:dyDescent="0.2"/>
    <row r="600" s="151" customFormat="1" x14ac:dyDescent="0.2"/>
    <row r="601" s="151" customFormat="1" x14ac:dyDescent="0.2"/>
    <row r="602" s="151" customFormat="1" x14ac:dyDescent="0.2"/>
    <row r="603" s="151" customFormat="1" x14ac:dyDescent="0.2"/>
    <row r="604" s="151" customFormat="1" x14ac:dyDescent="0.2"/>
    <row r="605" s="151" customFormat="1" x14ac:dyDescent="0.2"/>
    <row r="606" s="151" customFormat="1" x14ac:dyDescent="0.2"/>
    <row r="607" s="151" customFormat="1" x14ac:dyDescent="0.2"/>
    <row r="608" s="151" customFormat="1" x14ac:dyDescent="0.2"/>
    <row r="609" s="151" customFormat="1" x14ac:dyDescent="0.2"/>
    <row r="610" s="151" customFormat="1" x14ac:dyDescent="0.2"/>
    <row r="611" s="151" customFormat="1" x14ac:dyDescent="0.2"/>
    <row r="612" s="151" customFormat="1" x14ac:dyDescent="0.2"/>
    <row r="613" s="151" customFormat="1" x14ac:dyDescent="0.2"/>
    <row r="614" s="151" customFormat="1" x14ac:dyDescent="0.2"/>
    <row r="615" s="151" customFormat="1" x14ac:dyDescent="0.2"/>
    <row r="616" s="151" customFormat="1" x14ac:dyDescent="0.2"/>
    <row r="617" s="151" customFormat="1" x14ac:dyDescent="0.2"/>
    <row r="618" s="151" customFormat="1" x14ac:dyDescent="0.2"/>
    <row r="619" s="151" customFormat="1" x14ac:dyDescent="0.2"/>
    <row r="620" s="151" customFormat="1" x14ac:dyDescent="0.2"/>
    <row r="621" s="151" customFormat="1" x14ac:dyDescent="0.2"/>
    <row r="622" s="151" customFormat="1" x14ac:dyDescent="0.2"/>
    <row r="623" s="151" customFormat="1" x14ac:dyDescent="0.2"/>
    <row r="624" s="151" customFormat="1" x14ac:dyDescent="0.2"/>
    <row r="625" s="151" customFormat="1" x14ac:dyDescent="0.2"/>
    <row r="626" s="151" customFormat="1" x14ac:dyDescent="0.2"/>
    <row r="627" s="151" customFormat="1" x14ac:dyDescent="0.2"/>
    <row r="628" s="151" customFormat="1" x14ac:dyDescent="0.2"/>
    <row r="629" s="151" customFormat="1" x14ac:dyDescent="0.2"/>
    <row r="630" s="151" customFormat="1" x14ac:dyDescent="0.2"/>
    <row r="631" s="151" customFormat="1" x14ac:dyDescent="0.2"/>
    <row r="632" s="151" customFormat="1" x14ac:dyDescent="0.2"/>
    <row r="633" s="151" customFormat="1" x14ac:dyDescent="0.2"/>
    <row r="634" s="151" customFormat="1" x14ac:dyDescent="0.2"/>
    <row r="635" s="151" customFormat="1" x14ac:dyDescent="0.2"/>
    <row r="636" s="151" customFormat="1" x14ac:dyDescent="0.2"/>
    <row r="637" s="151" customFormat="1" x14ac:dyDescent="0.2"/>
    <row r="638" s="151" customFormat="1" x14ac:dyDescent="0.2"/>
    <row r="639" s="151" customFormat="1" x14ac:dyDescent="0.2"/>
    <row r="640" s="151" customFormat="1" x14ac:dyDescent="0.2"/>
    <row r="641" s="151" customFormat="1" x14ac:dyDescent="0.2"/>
    <row r="642" s="151" customFormat="1" x14ac:dyDescent="0.2"/>
    <row r="643" s="151" customFormat="1" x14ac:dyDescent="0.2"/>
    <row r="644" s="151" customFormat="1" x14ac:dyDescent="0.2"/>
    <row r="645" s="151" customFormat="1" x14ac:dyDescent="0.2"/>
    <row r="646" s="151" customFormat="1" x14ac:dyDescent="0.2"/>
    <row r="647" s="151" customFormat="1" x14ac:dyDescent="0.2"/>
    <row r="648" s="151" customFormat="1" x14ac:dyDescent="0.2"/>
    <row r="649" s="151" customFormat="1" x14ac:dyDescent="0.2"/>
    <row r="650" s="151" customFormat="1" x14ac:dyDescent="0.2"/>
    <row r="651" s="151" customFormat="1" x14ac:dyDescent="0.2"/>
    <row r="652" s="151" customFormat="1" x14ac:dyDescent="0.2"/>
    <row r="653" s="151" customFormat="1" x14ac:dyDescent="0.2"/>
    <row r="654" s="151" customFormat="1" x14ac:dyDescent="0.2"/>
    <row r="655" s="151" customFormat="1" x14ac:dyDescent="0.2"/>
    <row r="656" s="151" customFormat="1" x14ac:dyDescent="0.2"/>
    <row r="657" s="151" customFormat="1" x14ac:dyDescent="0.2"/>
    <row r="658" s="151" customFormat="1" x14ac:dyDescent="0.2"/>
    <row r="659" s="151" customFormat="1" x14ac:dyDescent="0.2"/>
    <row r="660" s="151" customFormat="1" x14ac:dyDescent="0.2"/>
    <row r="661" s="151" customFormat="1" x14ac:dyDescent="0.2"/>
    <row r="662" s="151" customFormat="1" x14ac:dyDescent="0.2"/>
    <row r="663" s="151" customFormat="1" x14ac:dyDescent="0.2"/>
    <row r="664" s="151" customFormat="1" x14ac:dyDescent="0.2"/>
    <row r="665" s="151" customFormat="1" x14ac:dyDescent="0.2"/>
    <row r="666" s="151" customFormat="1" x14ac:dyDescent="0.2"/>
    <row r="667" s="151" customFormat="1" x14ac:dyDescent="0.2"/>
    <row r="668" s="151" customFormat="1" x14ac:dyDescent="0.2"/>
    <row r="669" s="151" customFormat="1" x14ac:dyDescent="0.2"/>
    <row r="670" s="151" customFormat="1" x14ac:dyDescent="0.2"/>
    <row r="671" s="151" customFormat="1" x14ac:dyDescent="0.2"/>
    <row r="672" s="151" customFormat="1" x14ac:dyDescent="0.2"/>
    <row r="673" s="151" customFormat="1" x14ac:dyDescent="0.2"/>
    <row r="674" s="151" customFormat="1" x14ac:dyDescent="0.2"/>
    <row r="675" s="151" customFormat="1" x14ac:dyDescent="0.2"/>
    <row r="676" s="151" customFormat="1" x14ac:dyDescent="0.2"/>
    <row r="677" s="151" customFormat="1" x14ac:dyDescent="0.2"/>
    <row r="678" s="151" customFormat="1" x14ac:dyDescent="0.2"/>
    <row r="679" s="151" customFormat="1" x14ac:dyDescent="0.2"/>
    <row r="680" s="151" customFormat="1" x14ac:dyDescent="0.2"/>
    <row r="681" s="151" customFormat="1" x14ac:dyDescent="0.2"/>
    <row r="682" s="151" customFormat="1" x14ac:dyDescent="0.2"/>
    <row r="683" s="151" customFormat="1" x14ac:dyDescent="0.2"/>
    <row r="684" s="151" customFormat="1" x14ac:dyDescent="0.2"/>
    <row r="685" s="151" customFormat="1" x14ac:dyDescent="0.2"/>
    <row r="686" s="151" customFormat="1" x14ac:dyDescent="0.2"/>
    <row r="687" s="151" customFormat="1" x14ac:dyDescent="0.2"/>
    <row r="688" s="151" customFormat="1" x14ac:dyDescent="0.2"/>
    <row r="689" s="151" customFormat="1" x14ac:dyDescent="0.2"/>
    <row r="690" s="151" customFormat="1" x14ac:dyDescent="0.2"/>
    <row r="691" s="151" customFormat="1" x14ac:dyDescent="0.2"/>
    <row r="692" s="151" customFormat="1" x14ac:dyDescent="0.2"/>
    <row r="693" s="151" customFormat="1" x14ac:dyDescent="0.2"/>
    <row r="694" s="151" customFormat="1" x14ac:dyDescent="0.2"/>
    <row r="695" s="151" customFormat="1" x14ac:dyDescent="0.2"/>
    <row r="696" s="151" customFormat="1" x14ac:dyDescent="0.2"/>
    <row r="697" s="151" customFormat="1" x14ac:dyDescent="0.2"/>
    <row r="698" s="151" customFormat="1" x14ac:dyDescent="0.2"/>
    <row r="699" s="151" customFormat="1" x14ac:dyDescent="0.2"/>
    <row r="700" s="151" customFormat="1" x14ac:dyDescent="0.2"/>
    <row r="701" s="151" customFormat="1" x14ac:dyDescent="0.2"/>
    <row r="702" s="151" customFormat="1" x14ac:dyDescent="0.2"/>
    <row r="703" s="151" customFormat="1" x14ac:dyDescent="0.2"/>
    <row r="704" s="151" customFormat="1" x14ac:dyDescent="0.2"/>
    <row r="705" s="151" customFormat="1" x14ac:dyDescent="0.2"/>
    <row r="706" s="151" customFormat="1" x14ac:dyDescent="0.2"/>
    <row r="707" s="151" customFormat="1" x14ac:dyDescent="0.2"/>
    <row r="708" s="151" customFormat="1" x14ac:dyDescent="0.2"/>
    <row r="709" s="151" customFormat="1" x14ac:dyDescent="0.2"/>
    <row r="710" s="151" customFormat="1" x14ac:dyDescent="0.2"/>
    <row r="711" s="151" customFormat="1" x14ac:dyDescent="0.2"/>
    <row r="712" s="151" customFormat="1" x14ac:dyDescent="0.2"/>
    <row r="713" s="151" customFormat="1" x14ac:dyDescent="0.2"/>
    <row r="714" s="151" customFormat="1" x14ac:dyDescent="0.2"/>
    <row r="715" s="151" customFormat="1" x14ac:dyDescent="0.2"/>
    <row r="716" s="151" customFormat="1" x14ac:dyDescent="0.2"/>
    <row r="717" s="151" customFormat="1" x14ac:dyDescent="0.2"/>
    <row r="718" s="151" customFormat="1" x14ac:dyDescent="0.2"/>
    <row r="719" s="151" customFormat="1" x14ac:dyDescent="0.2"/>
    <row r="720" s="151" customFormat="1" x14ac:dyDescent="0.2"/>
    <row r="721" s="151" customFormat="1" x14ac:dyDescent="0.2"/>
    <row r="722" s="151" customFormat="1" x14ac:dyDescent="0.2"/>
    <row r="723" s="151" customFormat="1" x14ac:dyDescent="0.2"/>
    <row r="724" s="151" customFormat="1" x14ac:dyDescent="0.2"/>
    <row r="725" s="151" customFormat="1" x14ac:dyDescent="0.2"/>
    <row r="726" s="151" customFormat="1" x14ac:dyDescent="0.2"/>
    <row r="727" s="151" customFormat="1" x14ac:dyDescent="0.2"/>
    <row r="728" s="151" customFormat="1" x14ac:dyDescent="0.2"/>
    <row r="729" s="151" customFormat="1" x14ac:dyDescent="0.2"/>
    <row r="730" s="151" customFormat="1" x14ac:dyDescent="0.2"/>
    <row r="731" s="151" customFormat="1" x14ac:dyDescent="0.2"/>
    <row r="732" s="151" customFormat="1" x14ac:dyDescent="0.2"/>
    <row r="733" s="151" customFormat="1" x14ac:dyDescent="0.2"/>
    <row r="734" s="151" customFormat="1" x14ac:dyDescent="0.2"/>
    <row r="735" s="151" customFormat="1" x14ac:dyDescent="0.2"/>
    <row r="736" s="151" customFormat="1" x14ac:dyDescent="0.2"/>
    <row r="737" s="151" customFormat="1" x14ac:dyDescent="0.2"/>
    <row r="738" s="151" customFormat="1" x14ac:dyDescent="0.2"/>
    <row r="739" s="151" customFormat="1" x14ac:dyDescent="0.2"/>
    <row r="740" s="151" customFormat="1" x14ac:dyDescent="0.2"/>
    <row r="741" s="151" customFormat="1" x14ac:dyDescent="0.2"/>
    <row r="742" s="151" customFormat="1" x14ac:dyDescent="0.2"/>
    <row r="743" s="151" customFormat="1" x14ac:dyDescent="0.2"/>
    <row r="744" s="151" customFormat="1" x14ac:dyDescent="0.2"/>
    <row r="745" s="151" customFormat="1" x14ac:dyDescent="0.2"/>
    <row r="746" s="151" customFormat="1" x14ac:dyDescent="0.2"/>
    <row r="747" s="151" customFormat="1" x14ac:dyDescent="0.2"/>
    <row r="748" s="151" customFormat="1" x14ac:dyDescent="0.2"/>
    <row r="749" s="151" customFormat="1" x14ac:dyDescent="0.2"/>
    <row r="750" s="151" customFormat="1" x14ac:dyDescent="0.2"/>
    <row r="751" s="151" customFormat="1" x14ac:dyDescent="0.2"/>
    <row r="752" s="151" customFormat="1" x14ac:dyDescent="0.2"/>
    <row r="753" s="151" customFormat="1" x14ac:dyDescent="0.2"/>
    <row r="754" s="151" customFormat="1" x14ac:dyDescent="0.2"/>
    <row r="755" s="151" customFormat="1" x14ac:dyDescent="0.2"/>
    <row r="756" s="151" customFormat="1" x14ac:dyDescent="0.2"/>
    <row r="757" s="151" customFormat="1" x14ac:dyDescent="0.2"/>
    <row r="758" s="151" customFormat="1" x14ac:dyDescent="0.2"/>
    <row r="759" s="151" customFormat="1" x14ac:dyDescent="0.2"/>
    <row r="760" s="151" customFormat="1" x14ac:dyDescent="0.2"/>
    <row r="761" s="151" customFormat="1" x14ac:dyDescent="0.2"/>
    <row r="762" s="151" customFormat="1" x14ac:dyDescent="0.2"/>
    <row r="763" s="151" customFormat="1" x14ac:dyDescent="0.2"/>
    <row r="764" s="151" customFormat="1" x14ac:dyDescent="0.2"/>
    <row r="765" s="151" customFormat="1" x14ac:dyDescent="0.2"/>
    <row r="766" s="151" customFormat="1" x14ac:dyDescent="0.2"/>
    <row r="767" s="151" customFormat="1" x14ac:dyDescent="0.2"/>
    <row r="768" s="151" customFormat="1" x14ac:dyDescent="0.2"/>
    <row r="769" s="151" customFormat="1" x14ac:dyDescent="0.2"/>
    <row r="770" s="151" customFormat="1" x14ac:dyDescent="0.2"/>
    <row r="771" s="151" customFormat="1" x14ac:dyDescent="0.2"/>
    <row r="772" s="151" customFormat="1" x14ac:dyDescent="0.2"/>
    <row r="773" s="151" customFormat="1" x14ac:dyDescent="0.2"/>
    <row r="774" s="151" customFormat="1" x14ac:dyDescent="0.2"/>
    <row r="775" s="151" customFormat="1" x14ac:dyDescent="0.2"/>
    <row r="776" s="151" customFormat="1" x14ac:dyDescent="0.2"/>
    <row r="777" s="151" customFormat="1" x14ac:dyDescent="0.2"/>
    <row r="778" s="151" customFormat="1" x14ac:dyDescent="0.2"/>
    <row r="779" s="151" customFormat="1" x14ac:dyDescent="0.2"/>
    <row r="780" s="151" customFormat="1" x14ac:dyDescent="0.2"/>
    <row r="781" s="151" customFormat="1" x14ac:dyDescent="0.2"/>
    <row r="782" s="151" customFormat="1" x14ac:dyDescent="0.2"/>
    <row r="783" s="151" customFormat="1" x14ac:dyDescent="0.2"/>
    <row r="784" s="151" customFormat="1" x14ac:dyDescent="0.2"/>
    <row r="785" s="151" customFormat="1" x14ac:dyDescent="0.2"/>
    <row r="786" s="151" customFormat="1" x14ac:dyDescent="0.2"/>
    <row r="787" s="151" customFormat="1" x14ac:dyDescent="0.2"/>
    <row r="788" s="151" customFormat="1" x14ac:dyDescent="0.2"/>
    <row r="789" s="151" customFormat="1" x14ac:dyDescent="0.2"/>
    <row r="790" s="151" customFormat="1" x14ac:dyDescent="0.2"/>
    <row r="791" s="151" customFormat="1" x14ac:dyDescent="0.2"/>
    <row r="792" s="151" customFormat="1" x14ac:dyDescent="0.2"/>
    <row r="793" s="151" customFormat="1" x14ac:dyDescent="0.2"/>
    <row r="794" s="151" customFormat="1" x14ac:dyDescent="0.2"/>
    <row r="795" s="151" customFormat="1" x14ac:dyDescent="0.2"/>
    <row r="796" s="151" customFormat="1" x14ac:dyDescent="0.2"/>
    <row r="797" s="151" customFormat="1" x14ac:dyDescent="0.2"/>
    <row r="798" s="151" customFormat="1" x14ac:dyDescent="0.2"/>
    <row r="799" s="151" customFormat="1" x14ac:dyDescent="0.2"/>
    <row r="800" s="151" customFormat="1" x14ac:dyDescent="0.2"/>
    <row r="801" s="151" customFormat="1" x14ac:dyDescent="0.2"/>
    <row r="802" s="151" customFormat="1" x14ac:dyDescent="0.2"/>
    <row r="803" s="151" customFormat="1" x14ac:dyDescent="0.2"/>
    <row r="804" s="151" customFormat="1" x14ac:dyDescent="0.2"/>
    <row r="805" s="151" customFormat="1" x14ac:dyDescent="0.2"/>
    <row r="806" s="151" customFormat="1" x14ac:dyDescent="0.2"/>
    <row r="807" s="151" customFormat="1" x14ac:dyDescent="0.2"/>
    <row r="808" s="151" customFormat="1" x14ac:dyDescent="0.2"/>
    <row r="809" s="151" customFormat="1" x14ac:dyDescent="0.2"/>
    <row r="810" s="151" customFormat="1" x14ac:dyDescent="0.2"/>
    <row r="811" s="151" customFormat="1" x14ac:dyDescent="0.2"/>
    <row r="812" s="151" customFormat="1" x14ac:dyDescent="0.2"/>
    <row r="813" s="151" customFormat="1" x14ac:dyDescent="0.2"/>
    <row r="814" s="151" customFormat="1" x14ac:dyDescent="0.2"/>
    <row r="815" s="151" customFormat="1" x14ac:dyDescent="0.2"/>
    <row r="816" s="151" customFormat="1" x14ac:dyDescent="0.2"/>
    <row r="817" s="151" customFormat="1" x14ac:dyDescent="0.2"/>
    <row r="818" s="151" customFormat="1" x14ac:dyDescent="0.2"/>
    <row r="819" s="151" customFormat="1" x14ac:dyDescent="0.2"/>
    <row r="820" s="151" customFormat="1" x14ac:dyDescent="0.2"/>
    <row r="821" s="151" customFormat="1" x14ac:dyDescent="0.2"/>
    <row r="822" s="151" customFormat="1" x14ac:dyDescent="0.2"/>
    <row r="823" s="151" customFormat="1" x14ac:dyDescent="0.2"/>
    <row r="824" s="151" customFormat="1" x14ac:dyDescent="0.2"/>
    <row r="825" s="151" customFormat="1" x14ac:dyDescent="0.2"/>
    <row r="826" s="151" customFormat="1" x14ac:dyDescent="0.2"/>
    <row r="827" s="151" customFormat="1" x14ac:dyDescent="0.2"/>
    <row r="828" s="151" customFormat="1" x14ac:dyDescent="0.2"/>
    <row r="829" s="151" customFormat="1" x14ac:dyDescent="0.2"/>
    <row r="830" s="151" customFormat="1" x14ac:dyDescent="0.2"/>
  </sheetData>
  <hyperlinks>
    <hyperlink ref="A6" r:id="rId1" xr:uid="{00000000-0004-0000-7600-000000000000}"/>
  </hyperlinks>
  <pageMargins left="0.78740157480314965" right="0.78740157480314965" top="1.2204724409448819" bottom="0.70866141732283472" header="0" footer="0"/>
  <pageSetup paperSize="9" scale="90" orientation="portrait" r:id="rId2"/>
  <headerFooter alignWithMargins="0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5">
    <tabColor theme="9"/>
  </sheetPr>
  <dimension ref="A1:G36"/>
  <sheetViews>
    <sheetView zoomScaleNormal="100" zoomScalePageLayoutView="115" workbookViewId="0">
      <selection activeCell="A3" sqref="A3"/>
    </sheetView>
  </sheetViews>
  <sheetFormatPr baseColWidth="10" defaultColWidth="14.85546875" defaultRowHeight="15" x14ac:dyDescent="0.25"/>
  <cols>
    <col min="1" max="1" width="7.7109375" style="47" customWidth="1"/>
    <col min="2" max="2" width="23.140625" style="47" customWidth="1"/>
    <col min="3" max="5" width="13.7109375" style="47" customWidth="1"/>
    <col min="6" max="6" width="10.85546875" style="84" customWidth="1"/>
    <col min="7" max="7" width="18.85546875" style="47" bestFit="1" customWidth="1"/>
    <col min="8" max="9" width="14.85546875" style="47"/>
    <col min="10" max="10" width="23.42578125" style="47" customWidth="1"/>
    <col min="11" max="16384" width="14.85546875" style="47"/>
  </cols>
  <sheetData>
    <row r="1" spans="1:7" ht="15" customHeight="1" x14ac:dyDescent="0.25">
      <c r="A1" s="16" t="s">
        <v>1098</v>
      </c>
    </row>
    <row r="2" spans="1:7" ht="15" customHeight="1" x14ac:dyDescent="0.25">
      <c r="A2" s="31" t="s">
        <v>1104</v>
      </c>
    </row>
    <row r="3" spans="1:7" ht="15" customHeight="1" x14ac:dyDescent="0.25">
      <c r="A3" s="31"/>
    </row>
    <row r="4" spans="1:7" ht="15" customHeight="1" x14ac:dyDescent="0.25">
      <c r="A4" s="16" t="s">
        <v>3</v>
      </c>
    </row>
    <row r="5" spans="1:7" ht="15" customHeight="1" x14ac:dyDescent="0.25">
      <c r="A5" s="31"/>
      <c r="C5" s="220"/>
      <c r="D5" s="221"/>
      <c r="E5" s="353"/>
      <c r="F5" s="220"/>
    </row>
    <row r="6" spans="1:7" ht="15" customHeight="1" x14ac:dyDescent="0.25">
      <c r="A6" s="31"/>
      <c r="C6" s="220"/>
      <c r="E6" s="353"/>
      <c r="F6" s="220"/>
    </row>
    <row r="7" spans="1:7" ht="15" customHeight="1" x14ac:dyDescent="0.25">
      <c r="A7" s="31"/>
      <c r="C7" s="220"/>
      <c r="E7" s="353"/>
      <c r="F7" s="220"/>
    </row>
    <row r="8" spans="1:7" ht="15" customHeight="1" x14ac:dyDescent="0.25">
      <c r="A8" s="31"/>
      <c r="C8" s="220"/>
      <c r="E8" s="353"/>
      <c r="F8" s="220"/>
    </row>
    <row r="9" spans="1:7" ht="15" customHeight="1" x14ac:dyDescent="0.25">
      <c r="A9" s="31"/>
      <c r="C9" s="220"/>
      <c r="E9" s="353"/>
      <c r="F9" s="220"/>
    </row>
    <row r="10" spans="1:7" ht="15" customHeight="1" x14ac:dyDescent="0.25"/>
    <row r="11" spans="1:7" s="362" customFormat="1" ht="17.100000000000001" customHeight="1" x14ac:dyDescent="0.25">
      <c r="A11" s="361" t="s">
        <v>40</v>
      </c>
      <c r="F11" s="363"/>
    </row>
    <row r="12" spans="1:7" ht="17.100000000000001" customHeight="1" x14ac:dyDescent="0.25">
      <c r="A12" s="2302" t="s">
        <v>74</v>
      </c>
      <c r="B12" s="2303"/>
      <c r="C12" s="2303"/>
      <c r="D12" s="2303"/>
      <c r="E12" s="2303"/>
      <c r="F12" s="2304"/>
      <c r="G12" s="85"/>
    </row>
    <row r="13" spans="1:7" ht="30" customHeight="1" x14ac:dyDescent="0.25">
      <c r="A13" s="2305" t="s">
        <v>75</v>
      </c>
      <c r="B13" s="2307" t="s">
        <v>76</v>
      </c>
      <c r="C13" s="2290" t="s">
        <v>77</v>
      </c>
      <c r="D13" s="2290" t="s">
        <v>78</v>
      </c>
      <c r="E13" s="2293"/>
      <c r="F13" s="2299" t="s">
        <v>79</v>
      </c>
      <c r="G13" s="85"/>
    </row>
    <row r="14" spans="1:7" ht="15" customHeight="1" x14ac:dyDescent="0.25">
      <c r="A14" s="2306"/>
      <c r="B14" s="2308"/>
      <c r="C14" s="2292"/>
      <c r="D14" s="1140" t="s">
        <v>18</v>
      </c>
      <c r="E14" s="1140" t="s">
        <v>21</v>
      </c>
      <c r="F14" s="2299"/>
      <c r="G14" s="85"/>
    </row>
    <row r="15" spans="1:7" s="86" customFormat="1" ht="15" customHeight="1" x14ac:dyDescent="0.25">
      <c r="A15" s="645" t="s">
        <v>80</v>
      </c>
      <c r="B15" s="651"/>
      <c r="C15" s="654"/>
      <c r="D15" s="654"/>
      <c r="E15" s="654"/>
      <c r="F15" s="667"/>
    </row>
    <row r="16" spans="1:7" s="86" customFormat="1" ht="15" customHeight="1" x14ac:dyDescent="0.25">
      <c r="A16" s="650">
        <v>7400</v>
      </c>
      <c r="B16" s="651" t="s">
        <v>82</v>
      </c>
      <c r="C16" s="668">
        <v>4500</v>
      </c>
      <c r="D16" s="669"/>
      <c r="E16" s="669"/>
      <c r="F16" s="670"/>
    </row>
    <row r="17" spans="1:7" s="86" customFormat="1" ht="15" customHeight="1" x14ac:dyDescent="0.25">
      <c r="A17" s="351">
        <v>7480</v>
      </c>
      <c r="B17" s="352" t="s">
        <v>110</v>
      </c>
      <c r="C17" s="87">
        <v>10600</v>
      </c>
      <c r="D17" s="552"/>
      <c r="E17" s="552"/>
      <c r="F17" s="553"/>
    </row>
    <row r="18" spans="1:7" s="86" customFormat="1" ht="15" customHeight="1" x14ac:dyDescent="0.25">
      <c r="A18" s="351">
        <v>7700</v>
      </c>
      <c r="B18" s="352" t="s">
        <v>83</v>
      </c>
      <c r="C18" s="87">
        <v>1242</v>
      </c>
      <c r="D18" s="552"/>
      <c r="E18" s="552"/>
      <c r="F18" s="553"/>
    </row>
    <row r="19" spans="1:7" s="86" customFormat="1" ht="15" customHeight="1" x14ac:dyDescent="0.25">
      <c r="A19" s="645" t="s">
        <v>80</v>
      </c>
      <c r="B19" s="651"/>
      <c r="C19" s="654"/>
      <c r="D19" s="654"/>
      <c r="E19" s="654"/>
      <c r="F19" s="667"/>
    </row>
    <row r="20" spans="1:7" s="86" customFormat="1" ht="15" customHeight="1" x14ac:dyDescent="0.25">
      <c r="A20" s="47"/>
      <c r="B20" s="47"/>
      <c r="C20" s="47"/>
      <c r="D20" s="47"/>
      <c r="E20" s="47"/>
      <c r="F20" s="84"/>
      <c r="G20" s="47"/>
    </row>
    <row r="21" spans="1:7" s="86" customFormat="1" ht="15" customHeight="1" x14ac:dyDescent="0.25">
      <c r="A21" s="47"/>
      <c r="B21" s="47"/>
      <c r="C21" s="47"/>
      <c r="D21" s="47"/>
      <c r="E21" s="47"/>
      <c r="F21" s="84"/>
      <c r="G21" s="47"/>
    </row>
    <row r="22" spans="1:7" s="86" customFormat="1" ht="15" customHeight="1" x14ac:dyDescent="0.25">
      <c r="A22" s="47"/>
      <c r="B22" s="47"/>
      <c r="C22" s="47"/>
      <c r="D22" s="47"/>
      <c r="E22" s="47"/>
      <c r="F22" s="84"/>
      <c r="G22" s="68"/>
    </row>
    <row r="23" spans="1:7" s="86" customFormat="1" ht="15" customHeight="1" x14ac:dyDescent="0.25">
      <c r="A23" s="47"/>
      <c r="B23" s="47"/>
      <c r="C23" s="47"/>
      <c r="D23" s="47"/>
      <c r="E23" s="47"/>
      <c r="F23" s="84"/>
      <c r="G23" s="47"/>
    </row>
    <row r="24" spans="1:7" s="86" customFormat="1" ht="15" customHeight="1" x14ac:dyDescent="0.25">
      <c r="A24" s="47"/>
      <c r="B24" s="47"/>
      <c r="C24" s="47"/>
      <c r="D24" s="47"/>
      <c r="E24" s="47"/>
      <c r="F24" s="84"/>
      <c r="G24" s="47"/>
    </row>
    <row r="25" spans="1:7" s="86" customFormat="1" ht="15" customHeight="1" x14ac:dyDescent="0.25">
      <c r="A25" s="47"/>
      <c r="B25" s="47"/>
      <c r="C25" s="47"/>
      <c r="D25" s="47"/>
      <c r="E25" s="47"/>
      <c r="F25" s="84"/>
      <c r="G25" s="47"/>
    </row>
    <row r="26" spans="1:7" s="86" customFormat="1" ht="15" customHeight="1" x14ac:dyDescent="0.25">
      <c r="A26" s="47"/>
      <c r="B26" s="47"/>
      <c r="C26" s="47"/>
      <c r="D26" s="47"/>
      <c r="E26" s="47"/>
      <c r="F26" s="84"/>
      <c r="G26" s="68"/>
    </row>
    <row r="27" spans="1:7" s="86" customFormat="1" ht="15" customHeight="1" x14ac:dyDescent="0.25">
      <c r="A27" s="47"/>
      <c r="B27" s="47"/>
      <c r="C27" s="47"/>
      <c r="D27" s="47"/>
      <c r="E27" s="47"/>
      <c r="F27" s="84"/>
      <c r="G27" s="68"/>
    </row>
    <row r="28" spans="1:7" s="86" customFormat="1" ht="15" customHeight="1" x14ac:dyDescent="0.25">
      <c r="A28" s="47"/>
      <c r="B28" s="47"/>
      <c r="C28" s="47"/>
      <c r="D28" s="47"/>
      <c r="E28" s="47"/>
      <c r="F28" s="84"/>
      <c r="G28" s="68"/>
    </row>
    <row r="29" spans="1:7" s="86" customFormat="1" ht="15" customHeight="1" x14ac:dyDescent="0.25">
      <c r="A29" s="47"/>
      <c r="B29" s="47"/>
      <c r="C29" s="47"/>
      <c r="D29" s="47"/>
      <c r="E29" s="47"/>
      <c r="F29" s="84"/>
      <c r="G29" s="68"/>
    </row>
    <row r="30" spans="1:7" s="86" customFormat="1" ht="15" customHeight="1" x14ac:dyDescent="0.25">
      <c r="A30" s="47"/>
      <c r="B30" s="47"/>
      <c r="C30" s="47"/>
      <c r="D30" s="47"/>
      <c r="E30" s="47"/>
      <c r="F30" s="84"/>
      <c r="G30" s="68"/>
    </row>
    <row r="31" spans="1:7" ht="15" customHeight="1" x14ac:dyDescent="0.25">
      <c r="G31" s="68"/>
    </row>
    <row r="32" spans="1:7" ht="15" customHeight="1" x14ac:dyDescent="0.25">
      <c r="G32" s="68"/>
    </row>
    <row r="33" spans="7:7" ht="15" customHeight="1" x14ac:dyDescent="0.25">
      <c r="G33" s="68"/>
    </row>
    <row r="34" spans="7:7" ht="15" customHeight="1" x14ac:dyDescent="0.25">
      <c r="G34" s="68"/>
    </row>
    <row r="35" spans="7:7" ht="15" customHeight="1" x14ac:dyDescent="0.25"/>
    <row r="36" spans="7:7" ht="15" customHeight="1" x14ac:dyDescent="0.25"/>
  </sheetData>
  <mergeCells count="6">
    <mergeCell ref="A12:F12"/>
    <mergeCell ref="A13:A14"/>
    <mergeCell ref="B13:B14"/>
    <mergeCell ref="C13:C14"/>
    <mergeCell ref="D13:E13"/>
    <mergeCell ref="F13:F14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>
    <tabColor rgb="FFED207B"/>
  </sheetPr>
  <dimension ref="A1:D24"/>
  <sheetViews>
    <sheetView zoomScaleNormal="100" zoomScalePageLayoutView="145" workbookViewId="0">
      <selection activeCell="A3" sqref="A3"/>
    </sheetView>
  </sheetViews>
  <sheetFormatPr baseColWidth="10" defaultColWidth="10.85546875" defaultRowHeight="12.75" x14ac:dyDescent="0.2"/>
  <cols>
    <col min="1" max="1" width="48" style="151" customWidth="1"/>
    <col min="2" max="3" width="11.7109375" style="151" customWidth="1"/>
    <col min="4" max="4" width="13.42578125" style="151" customWidth="1"/>
    <col min="5" max="5" width="8.7109375" style="151" customWidth="1"/>
    <col min="6" max="6" width="15.28515625" style="151" customWidth="1"/>
    <col min="7" max="7" width="7" style="151" customWidth="1"/>
    <col min="8" max="8" width="16.7109375" style="151" customWidth="1"/>
    <col min="9" max="16384" width="10.85546875" style="151"/>
  </cols>
  <sheetData>
    <row r="1" spans="1:4" ht="15" customHeight="1" x14ac:dyDescent="0.2">
      <c r="A1" s="125" t="s">
        <v>1204</v>
      </c>
    </row>
    <row r="2" spans="1:4" ht="15" customHeight="1" x14ac:dyDescent="0.2">
      <c r="A2" s="138" t="s">
        <v>1031</v>
      </c>
    </row>
    <row r="4" spans="1:4" ht="15" customHeight="1" x14ac:dyDescent="0.25">
      <c r="A4" s="1844" t="s">
        <v>577</v>
      </c>
      <c r="B4" s="1829"/>
      <c r="C4" s="1829"/>
      <c r="D4" s="1829"/>
    </row>
    <row r="5" spans="1:4" customFormat="1" ht="15" customHeight="1" x14ac:dyDescent="0.25">
      <c r="A5" s="2818" t="s">
        <v>1056</v>
      </c>
      <c r="B5" s="2819"/>
      <c r="C5" s="2820"/>
      <c r="D5" s="31"/>
    </row>
    <row r="6" spans="1:4" customFormat="1" ht="15" customHeight="1" x14ac:dyDescent="0.25">
      <c r="A6" s="2821" t="s">
        <v>1057</v>
      </c>
      <c r="B6" s="2822"/>
      <c r="C6" s="2823"/>
      <c r="D6" s="31"/>
    </row>
    <row r="7" spans="1:4" customFormat="1" ht="15" customHeight="1" x14ac:dyDescent="0.25">
      <c r="A7" s="1845" t="s">
        <v>505</v>
      </c>
      <c r="B7" s="1846"/>
      <c r="C7" s="1847"/>
      <c r="D7" s="31"/>
    </row>
    <row r="8" spans="1:4" customFormat="1" ht="15" customHeight="1" x14ac:dyDescent="0.25">
      <c r="A8" s="1848" t="s">
        <v>1058</v>
      </c>
      <c r="B8" s="1849"/>
      <c r="C8" s="1850"/>
      <c r="D8" s="31"/>
    </row>
    <row r="9" spans="1:4" customFormat="1" ht="15" customHeight="1" x14ac:dyDescent="0.25">
      <c r="A9" s="1845" t="s">
        <v>1059</v>
      </c>
      <c r="B9" s="1851"/>
      <c r="C9" s="1851"/>
      <c r="D9" s="31"/>
    </row>
    <row r="10" spans="1:4" customFormat="1" ht="15" customHeight="1" x14ac:dyDescent="0.25">
      <c r="A10" s="1845" t="s">
        <v>1060</v>
      </c>
      <c r="B10" s="1851"/>
      <c r="C10" s="1851"/>
      <c r="D10" s="31"/>
    </row>
    <row r="11" spans="1:4" customFormat="1" ht="15" customHeight="1" x14ac:dyDescent="0.25">
      <c r="A11" s="1845" t="s">
        <v>1061</v>
      </c>
      <c r="B11" s="1851"/>
      <c r="C11" s="1851"/>
      <c r="D11" s="31"/>
    </row>
    <row r="12" spans="1:4" customFormat="1" ht="15" customHeight="1" x14ac:dyDescent="0.25">
      <c r="A12" s="1845" t="s">
        <v>1062</v>
      </c>
      <c r="B12" s="1851"/>
      <c r="C12" s="1851"/>
      <c r="D12" s="31"/>
    </row>
    <row r="13" spans="1:4" customFormat="1" ht="15" customHeight="1" x14ac:dyDescent="0.25">
      <c r="A13" s="1845" t="s">
        <v>1063</v>
      </c>
      <c r="B13" s="1851"/>
      <c r="C13" s="1851"/>
      <c r="D13" s="31"/>
    </row>
    <row r="14" spans="1:4" customFormat="1" ht="15" customHeight="1" x14ac:dyDescent="0.25">
      <c r="A14" s="1845" t="s">
        <v>1064</v>
      </c>
      <c r="B14" s="1851"/>
      <c r="C14" s="1851"/>
      <c r="D14" s="31"/>
    </row>
    <row r="15" spans="1:4" customFormat="1" ht="15" customHeight="1" x14ac:dyDescent="0.25">
      <c r="A15" s="1845" t="s">
        <v>1065</v>
      </c>
      <c r="B15" s="1851"/>
      <c r="C15" s="1851"/>
      <c r="D15" s="31"/>
    </row>
    <row r="16" spans="1:4" customFormat="1" ht="15" customHeight="1" x14ac:dyDescent="0.25">
      <c r="A16" s="1845" t="s">
        <v>1066</v>
      </c>
      <c r="B16" s="1851"/>
      <c r="C16" s="1851"/>
      <c r="D16" s="31"/>
    </row>
    <row r="17" spans="1:4" customFormat="1" ht="15" customHeight="1" thickBot="1" x14ac:dyDescent="0.3">
      <c r="A17" s="1845" t="s">
        <v>1067</v>
      </c>
      <c r="B17" s="1852"/>
      <c r="C17" s="1851"/>
      <c r="D17" s="31"/>
    </row>
    <row r="18" spans="1:4" customFormat="1" ht="15" customHeight="1" thickBot="1" x14ac:dyDescent="0.3">
      <c r="A18" s="1845" t="s">
        <v>1068</v>
      </c>
      <c r="B18" s="1853"/>
      <c r="C18" s="1852"/>
      <c r="D18" s="31"/>
    </row>
    <row r="19" spans="1:4" customFormat="1" ht="15" customHeight="1" thickBot="1" x14ac:dyDescent="0.3">
      <c r="A19" s="1854" t="s">
        <v>230</v>
      </c>
      <c r="B19" s="1855"/>
      <c r="C19" s="1856"/>
      <c r="D19" s="31"/>
    </row>
    <row r="20" spans="1:4" ht="15" customHeight="1" thickTop="1" x14ac:dyDescent="0.25">
      <c r="A20" s="1829"/>
      <c r="B20" s="1829"/>
      <c r="C20" s="1829"/>
      <c r="D20" s="1829"/>
    </row>
    <row r="21" spans="1:4" ht="15" customHeight="1" x14ac:dyDescent="0.25">
      <c r="A21" s="333" t="s">
        <v>1222</v>
      </c>
      <c r="B21" s="1844"/>
      <c r="C21" s="1829"/>
      <c r="D21" s="1829"/>
    </row>
    <row r="22" spans="1:4" ht="15" customHeight="1" x14ac:dyDescent="0.25">
      <c r="A22" s="1829"/>
      <c r="B22" s="1829"/>
      <c r="C22" s="1829"/>
      <c r="D22" s="1829"/>
    </row>
    <row r="23" spans="1:4" ht="15" customHeight="1" x14ac:dyDescent="0.2"/>
    <row r="24" spans="1:4" ht="15" customHeight="1" x14ac:dyDescent="0.2"/>
  </sheetData>
  <mergeCells count="2">
    <mergeCell ref="A5:C5"/>
    <mergeCell ref="A6:C6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6">
    <tabColor theme="9"/>
  </sheetPr>
  <dimension ref="A1:G565"/>
  <sheetViews>
    <sheetView zoomScaleNormal="100" zoomScalePageLayoutView="115" workbookViewId="0">
      <selection activeCell="A3" sqref="A3"/>
    </sheetView>
  </sheetViews>
  <sheetFormatPr baseColWidth="10" defaultColWidth="14.85546875" defaultRowHeight="21" x14ac:dyDescent="0.35"/>
  <cols>
    <col min="1" max="1" width="7.7109375" style="41" customWidth="1"/>
    <col min="2" max="2" width="25.42578125" style="41" customWidth="1"/>
    <col min="3" max="5" width="13.7109375" style="41" customWidth="1"/>
    <col min="6" max="6" width="10.85546875" style="42" customWidth="1"/>
    <col min="7" max="7" width="18.85546875" style="44" bestFit="1" customWidth="1"/>
    <col min="8" max="9" width="14.85546875" style="41"/>
    <col min="10" max="10" width="23.42578125" style="41" customWidth="1"/>
    <col min="11" max="16384" width="14.85546875" style="41"/>
  </cols>
  <sheetData>
    <row r="1" spans="1:7" ht="15" customHeight="1" x14ac:dyDescent="0.35">
      <c r="A1" s="135" t="s">
        <v>111</v>
      </c>
    </row>
    <row r="2" spans="1:7" ht="15" customHeight="1" x14ac:dyDescent="0.35">
      <c r="A2" s="131" t="s">
        <v>112</v>
      </c>
    </row>
    <row r="3" spans="1:7" ht="15" customHeight="1" x14ac:dyDescent="0.35">
      <c r="A3" s="31"/>
    </row>
    <row r="4" spans="1:7" ht="17.100000000000001" customHeight="1" x14ac:dyDescent="0.35">
      <c r="A4" s="2302" t="s">
        <v>113</v>
      </c>
      <c r="B4" s="2303"/>
      <c r="C4" s="2303"/>
      <c r="D4" s="2303"/>
      <c r="E4" s="2303"/>
      <c r="F4" s="2304"/>
      <c r="G4" s="43"/>
    </row>
    <row r="5" spans="1:7" ht="30" customHeight="1" x14ac:dyDescent="0.35">
      <c r="A5" s="2305" t="s">
        <v>75</v>
      </c>
      <c r="B5" s="2307" t="s">
        <v>76</v>
      </c>
      <c r="C5" s="2290" t="s">
        <v>77</v>
      </c>
      <c r="D5" s="2290" t="s">
        <v>78</v>
      </c>
      <c r="E5" s="2293"/>
      <c r="F5" s="2299" t="s">
        <v>79</v>
      </c>
      <c r="G5" s="43"/>
    </row>
    <row r="6" spans="1:7" ht="15" customHeight="1" x14ac:dyDescent="0.35">
      <c r="A6" s="2306"/>
      <c r="B6" s="2308"/>
      <c r="C6" s="2292"/>
      <c r="D6" s="1140" t="s">
        <v>18</v>
      </c>
      <c r="E6" s="1140" t="s">
        <v>21</v>
      </c>
      <c r="F6" s="2299"/>
      <c r="G6" s="43"/>
    </row>
    <row r="7" spans="1:7" s="83" customFormat="1" ht="15" customHeight="1" x14ac:dyDescent="0.25">
      <c r="A7" s="645" t="s">
        <v>80</v>
      </c>
      <c r="B7" s="671"/>
      <c r="C7" s="672"/>
      <c r="D7" s="672"/>
      <c r="E7" s="672"/>
      <c r="F7" s="673"/>
      <c r="G7" s="82"/>
    </row>
    <row r="8" spans="1:7" s="83" customFormat="1" ht="15" customHeight="1" x14ac:dyDescent="0.25">
      <c r="A8" s="674">
        <v>6000</v>
      </c>
      <c r="B8" s="671" t="s">
        <v>87</v>
      </c>
      <c r="C8" s="668">
        <v>21940</v>
      </c>
      <c r="D8" s="669"/>
      <c r="E8" s="669"/>
      <c r="F8" s="670"/>
      <c r="G8" s="82"/>
    </row>
    <row r="9" spans="1:7" s="83" customFormat="1" ht="15" customHeight="1" x14ac:dyDescent="0.25">
      <c r="A9" s="674">
        <v>6010</v>
      </c>
      <c r="B9" s="671" t="s">
        <v>88</v>
      </c>
      <c r="C9" s="668">
        <v>1950</v>
      </c>
      <c r="D9" s="669"/>
      <c r="E9" s="669"/>
      <c r="F9" s="670"/>
      <c r="G9" s="82"/>
    </row>
    <row r="10" spans="1:7" s="83" customFormat="1" ht="15" customHeight="1" x14ac:dyDescent="0.25">
      <c r="A10" s="674">
        <v>6020</v>
      </c>
      <c r="B10" s="651" t="s">
        <v>89</v>
      </c>
      <c r="C10" s="668">
        <v>820</v>
      </c>
      <c r="D10" s="669"/>
      <c r="E10" s="669"/>
      <c r="F10" s="670"/>
      <c r="G10" s="82"/>
    </row>
    <row r="11" spans="1:7" s="83" customFormat="1" ht="15" customHeight="1" x14ac:dyDescent="0.25">
      <c r="A11" s="650" t="s">
        <v>90</v>
      </c>
      <c r="B11" s="651" t="s">
        <v>91</v>
      </c>
      <c r="C11" s="668">
        <v>7900</v>
      </c>
      <c r="D11" s="669"/>
      <c r="E11" s="669"/>
      <c r="F11" s="670"/>
      <c r="G11" s="82"/>
    </row>
    <row r="12" spans="1:7" s="83" customFormat="1" ht="15" customHeight="1" x14ac:dyDescent="0.25">
      <c r="A12" s="645" t="s">
        <v>80</v>
      </c>
      <c r="B12" s="671"/>
      <c r="C12" s="668"/>
      <c r="D12" s="668"/>
      <c r="E12" s="668"/>
      <c r="F12" s="675"/>
      <c r="G12" s="82"/>
    </row>
    <row r="13" spans="1:7" ht="15" customHeight="1" x14ac:dyDescent="0.35">
      <c r="A13" s="676"/>
      <c r="B13" s="677"/>
      <c r="C13" s="668"/>
      <c r="D13" s="669"/>
      <c r="E13" s="669"/>
      <c r="F13" s="670"/>
    </row>
    <row r="14" spans="1:7" ht="15" customHeight="1" x14ac:dyDescent="0.35">
      <c r="A14" s="676"/>
      <c r="B14" s="677"/>
      <c r="C14" s="668"/>
      <c r="D14" s="669"/>
      <c r="E14" s="669"/>
      <c r="F14" s="670"/>
    </row>
    <row r="15" spans="1:7" ht="15" customHeight="1" x14ac:dyDescent="0.35"/>
    <row r="16" spans="1:7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  <row r="23" ht="15" customHeight="1" x14ac:dyDescent="0.35"/>
    <row r="24" ht="15" customHeight="1" x14ac:dyDescent="0.35"/>
    <row r="25" ht="15" customHeight="1" x14ac:dyDescent="0.35"/>
    <row r="26" ht="15" customHeight="1" x14ac:dyDescent="0.35"/>
    <row r="27" ht="15" customHeight="1" x14ac:dyDescent="0.35"/>
    <row r="28" ht="15" customHeight="1" x14ac:dyDescent="0.35"/>
    <row r="29" ht="15" customHeight="1" x14ac:dyDescent="0.35"/>
    <row r="30" ht="15" customHeight="1" x14ac:dyDescent="0.35"/>
    <row r="31" ht="15" customHeight="1" x14ac:dyDescent="0.35"/>
    <row r="32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  <row r="495" ht="15" customHeight="1" x14ac:dyDescent="0.35"/>
    <row r="496" ht="15" customHeight="1" x14ac:dyDescent="0.35"/>
    <row r="497" ht="15" customHeight="1" x14ac:dyDescent="0.35"/>
    <row r="498" ht="15" customHeight="1" x14ac:dyDescent="0.35"/>
    <row r="499" ht="15" customHeight="1" x14ac:dyDescent="0.35"/>
    <row r="500" ht="15" customHeight="1" x14ac:dyDescent="0.35"/>
    <row r="501" ht="15" customHeight="1" x14ac:dyDescent="0.35"/>
    <row r="502" ht="15" customHeight="1" x14ac:dyDescent="0.35"/>
    <row r="503" ht="15" customHeight="1" x14ac:dyDescent="0.35"/>
    <row r="504" ht="15" customHeight="1" x14ac:dyDescent="0.35"/>
    <row r="505" ht="15" customHeight="1" x14ac:dyDescent="0.35"/>
    <row r="506" ht="15" customHeight="1" x14ac:dyDescent="0.35"/>
    <row r="507" ht="15" customHeight="1" x14ac:dyDescent="0.35"/>
    <row r="508" ht="15" customHeight="1" x14ac:dyDescent="0.35"/>
    <row r="509" ht="15" customHeight="1" x14ac:dyDescent="0.35"/>
    <row r="510" ht="15" customHeight="1" x14ac:dyDescent="0.35"/>
    <row r="511" ht="15" customHeight="1" x14ac:dyDescent="0.35"/>
    <row r="512" ht="15" customHeight="1" x14ac:dyDescent="0.35"/>
    <row r="513" ht="15" customHeight="1" x14ac:dyDescent="0.35"/>
    <row r="514" ht="15" customHeight="1" x14ac:dyDescent="0.35"/>
    <row r="515" ht="15" customHeight="1" x14ac:dyDescent="0.35"/>
    <row r="516" ht="15" customHeight="1" x14ac:dyDescent="0.35"/>
    <row r="517" ht="15" customHeight="1" x14ac:dyDescent="0.35"/>
    <row r="518" ht="15" customHeight="1" x14ac:dyDescent="0.35"/>
    <row r="519" ht="15" customHeight="1" x14ac:dyDescent="0.35"/>
    <row r="520" ht="15" customHeight="1" x14ac:dyDescent="0.35"/>
    <row r="521" ht="15" customHeight="1" x14ac:dyDescent="0.35"/>
    <row r="522" ht="15" customHeight="1" x14ac:dyDescent="0.35"/>
    <row r="523" ht="15" customHeight="1" x14ac:dyDescent="0.35"/>
    <row r="524" ht="15" customHeight="1" x14ac:dyDescent="0.35"/>
    <row r="525" ht="15" customHeight="1" x14ac:dyDescent="0.35"/>
    <row r="526" ht="15" customHeight="1" x14ac:dyDescent="0.35"/>
    <row r="527" ht="15" customHeight="1" x14ac:dyDescent="0.35"/>
    <row r="528" ht="15" customHeight="1" x14ac:dyDescent="0.35"/>
    <row r="529" ht="15" customHeight="1" x14ac:dyDescent="0.35"/>
    <row r="530" ht="15" customHeight="1" x14ac:dyDescent="0.35"/>
    <row r="531" ht="15" customHeight="1" x14ac:dyDescent="0.35"/>
    <row r="532" ht="15" customHeight="1" x14ac:dyDescent="0.35"/>
    <row r="533" ht="15" customHeight="1" x14ac:dyDescent="0.35"/>
    <row r="534" ht="15" customHeight="1" x14ac:dyDescent="0.35"/>
    <row r="535" ht="15" customHeight="1" x14ac:dyDescent="0.35"/>
    <row r="536" ht="15" customHeight="1" x14ac:dyDescent="0.35"/>
    <row r="537" ht="15" customHeight="1" x14ac:dyDescent="0.35"/>
    <row r="538" ht="15" customHeight="1" x14ac:dyDescent="0.35"/>
    <row r="539" ht="15" customHeight="1" x14ac:dyDescent="0.35"/>
    <row r="540" ht="15" customHeight="1" x14ac:dyDescent="0.35"/>
    <row r="541" ht="15" customHeight="1" x14ac:dyDescent="0.35"/>
    <row r="542" ht="15" customHeight="1" x14ac:dyDescent="0.35"/>
    <row r="543" ht="15" customHeight="1" x14ac:dyDescent="0.35"/>
    <row r="544" ht="15" customHeight="1" x14ac:dyDescent="0.35"/>
    <row r="545" ht="15" customHeight="1" x14ac:dyDescent="0.35"/>
    <row r="546" ht="15" customHeight="1" x14ac:dyDescent="0.35"/>
    <row r="547" ht="15" customHeight="1" x14ac:dyDescent="0.35"/>
    <row r="548" ht="15" customHeight="1" x14ac:dyDescent="0.35"/>
    <row r="549" ht="15" customHeight="1" x14ac:dyDescent="0.35"/>
    <row r="550" ht="15" customHeight="1" x14ac:dyDescent="0.35"/>
    <row r="551" ht="15" customHeight="1" x14ac:dyDescent="0.35"/>
    <row r="552" ht="15" customHeight="1" x14ac:dyDescent="0.35"/>
    <row r="553" ht="15" customHeight="1" x14ac:dyDescent="0.35"/>
    <row r="554" ht="15" customHeight="1" x14ac:dyDescent="0.35"/>
    <row r="555" ht="15" customHeight="1" x14ac:dyDescent="0.35"/>
    <row r="556" ht="15" customHeight="1" x14ac:dyDescent="0.35"/>
    <row r="557" ht="15" customHeight="1" x14ac:dyDescent="0.35"/>
    <row r="558" ht="15" customHeight="1" x14ac:dyDescent="0.35"/>
    <row r="559" ht="15" customHeight="1" x14ac:dyDescent="0.35"/>
    <row r="560" ht="15" customHeight="1" x14ac:dyDescent="0.35"/>
    <row r="561" ht="15" customHeight="1" x14ac:dyDescent="0.35"/>
    <row r="562" ht="15" customHeight="1" x14ac:dyDescent="0.35"/>
    <row r="563" ht="15" customHeight="1" x14ac:dyDescent="0.35"/>
    <row r="564" ht="15" customHeight="1" x14ac:dyDescent="0.35"/>
    <row r="565" ht="15" customHeight="1" x14ac:dyDescent="0.35"/>
  </sheetData>
  <mergeCells count="6">
    <mergeCell ref="A4:F4"/>
    <mergeCell ref="A5:A6"/>
    <mergeCell ref="B5:B6"/>
    <mergeCell ref="C5:C6"/>
    <mergeCell ref="D5:E5"/>
    <mergeCell ref="F5:F6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8">
    <tabColor theme="9"/>
  </sheetPr>
  <dimension ref="A1:G519"/>
  <sheetViews>
    <sheetView zoomScaleNormal="100" zoomScalePageLayoutView="145" workbookViewId="0">
      <selection activeCell="A3" sqref="A3"/>
    </sheetView>
  </sheetViews>
  <sheetFormatPr baseColWidth="10" defaultColWidth="14.85546875" defaultRowHeight="21" x14ac:dyDescent="0.35"/>
  <cols>
    <col min="1" max="1" width="7.28515625" style="41" customWidth="1"/>
    <col min="2" max="2" width="26.42578125" style="41" customWidth="1"/>
    <col min="3" max="3" width="11.85546875" style="46" customWidth="1"/>
    <col min="4" max="5" width="13.7109375" style="46" customWidth="1"/>
    <col min="6" max="6" width="10.85546875" style="42" customWidth="1"/>
    <col min="7" max="7" width="1.7109375" style="44" bestFit="1" customWidth="1"/>
    <col min="8" max="9" width="14.85546875" style="41"/>
    <col min="10" max="10" width="23.42578125" style="41" customWidth="1"/>
    <col min="11" max="16384" width="14.85546875" style="41"/>
  </cols>
  <sheetData>
    <row r="1" spans="1:7" ht="15" customHeight="1" x14ac:dyDescent="0.35">
      <c r="A1" s="135" t="s">
        <v>114</v>
      </c>
    </row>
    <row r="2" spans="1:7" ht="15" customHeight="1" x14ac:dyDescent="0.35">
      <c r="A2" s="131" t="s">
        <v>115</v>
      </c>
    </row>
    <row r="3" spans="1:7" ht="15" customHeight="1" x14ac:dyDescent="0.35">
      <c r="A3" s="297"/>
    </row>
    <row r="4" spans="1:7" ht="17.100000000000001" customHeight="1" x14ac:dyDescent="0.35">
      <c r="A4" s="2302" t="s">
        <v>113</v>
      </c>
      <c r="B4" s="2303"/>
      <c r="C4" s="2303"/>
      <c r="D4" s="2303"/>
      <c r="E4" s="2303"/>
      <c r="F4" s="2304"/>
      <c r="G4" s="43"/>
    </row>
    <row r="5" spans="1:7" ht="29.25" customHeight="1" x14ac:dyDescent="0.35">
      <c r="A5" s="2309" t="s">
        <v>75</v>
      </c>
      <c r="B5" s="2311" t="s">
        <v>76</v>
      </c>
      <c r="C5" s="2290" t="s">
        <v>77</v>
      </c>
      <c r="D5" s="2290" t="s">
        <v>78</v>
      </c>
      <c r="E5" s="2293"/>
      <c r="F5" s="2299" t="s">
        <v>79</v>
      </c>
      <c r="G5" s="43"/>
    </row>
    <row r="6" spans="1:7" ht="15" customHeight="1" x14ac:dyDescent="0.35">
      <c r="A6" s="2310"/>
      <c r="B6" s="2312"/>
      <c r="C6" s="2292"/>
      <c r="D6" s="1140" t="s">
        <v>18</v>
      </c>
      <c r="E6" s="1140" t="s">
        <v>21</v>
      </c>
      <c r="F6" s="2299"/>
      <c r="G6" s="43"/>
    </row>
    <row r="7" spans="1:7" ht="15" customHeight="1" x14ac:dyDescent="0.35">
      <c r="A7" s="674">
        <v>5100</v>
      </c>
      <c r="B7" s="671" t="s">
        <v>116</v>
      </c>
      <c r="C7" s="652">
        <v>12</v>
      </c>
      <c r="D7" s="653"/>
      <c r="E7" s="653"/>
      <c r="F7" s="678"/>
    </row>
    <row r="8" spans="1:7" ht="15" customHeight="1" x14ac:dyDescent="0.35">
      <c r="A8" s="674">
        <v>5300</v>
      </c>
      <c r="B8" s="671" t="s">
        <v>117</v>
      </c>
      <c r="C8" s="654">
        <v>3.2</v>
      </c>
      <c r="D8" s="655"/>
      <c r="E8" s="655"/>
      <c r="F8" s="678"/>
    </row>
    <row r="9" spans="1:7" ht="15" customHeight="1" x14ac:dyDescent="0.35">
      <c r="A9" s="674">
        <v>6000</v>
      </c>
      <c r="B9" s="651" t="s">
        <v>87</v>
      </c>
      <c r="C9" s="654">
        <v>36</v>
      </c>
      <c r="D9" s="655"/>
      <c r="E9" s="655"/>
      <c r="F9" s="678"/>
    </row>
    <row r="10" spans="1:7" ht="15" customHeight="1" x14ac:dyDescent="0.35">
      <c r="A10" s="674">
        <v>6010</v>
      </c>
      <c r="B10" s="651" t="s">
        <v>88</v>
      </c>
      <c r="C10" s="654">
        <v>9.6</v>
      </c>
      <c r="D10" s="655"/>
      <c r="E10" s="655"/>
      <c r="F10" s="678"/>
    </row>
    <row r="11" spans="1:7" ht="15" customHeight="1" x14ac:dyDescent="0.35">
      <c r="A11" s="674">
        <v>6020</v>
      </c>
      <c r="B11" s="671" t="s">
        <v>89</v>
      </c>
      <c r="C11" s="654">
        <v>5.2</v>
      </c>
      <c r="D11" s="655"/>
      <c r="E11" s="655"/>
      <c r="F11" s="678"/>
    </row>
    <row r="12" spans="1:7" ht="15" customHeight="1" x14ac:dyDescent="0.35">
      <c r="A12" s="674">
        <v>6200</v>
      </c>
      <c r="B12" s="671" t="s">
        <v>99</v>
      </c>
      <c r="C12" s="654">
        <v>19.5</v>
      </c>
      <c r="D12" s="655"/>
      <c r="E12" s="655"/>
      <c r="F12" s="678"/>
    </row>
    <row r="13" spans="1:7" ht="15" customHeight="1" x14ac:dyDescent="0.35">
      <c r="A13" s="650" t="s">
        <v>90</v>
      </c>
      <c r="B13" s="671" t="s">
        <v>118</v>
      </c>
      <c r="C13" s="654">
        <v>16.2</v>
      </c>
      <c r="D13" s="655"/>
      <c r="E13" s="655"/>
      <c r="F13" s="678"/>
    </row>
    <row r="14" spans="1:7" ht="15" customHeight="1" x14ac:dyDescent="0.35">
      <c r="A14" s="650" t="s">
        <v>90</v>
      </c>
      <c r="B14" s="671" t="s">
        <v>119</v>
      </c>
      <c r="C14" s="654">
        <v>5.9</v>
      </c>
      <c r="D14" s="655"/>
      <c r="E14" s="655"/>
      <c r="F14" s="678"/>
    </row>
    <row r="15" spans="1:7" ht="30" x14ac:dyDescent="0.35">
      <c r="A15" s="674">
        <v>7010</v>
      </c>
      <c r="B15" s="656" t="s">
        <v>101</v>
      </c>
      <c r="C15" s="654">
        <v>7.1</v>
      </c>
      <c r="D15" s="655"/>
      <c r="E15" s="655"/>
      <c r="F15" s="678"/>
    </row>
    <row r="16" spans="1:7" ht="15" customHeight="1" x14ac:dyDescent="0.35">
      <c r="A16" s="674">
        <v>7270</v>
      </c>
      <c r="B16" s="671" t="s">
        <v>81</v>
      </c>
      <c r="C16" s="654">
        <v>1.7</v>
      </c>
      <c r="D16" s="655"/>
      <c r="E16" s="655"/>
      <c r="F16" s="678"/>
    </row>
    <row r="17" spans="1:7" ht="15" customHeight="1" x14ac:dyDescent="0.35">
      <c r="A17" s="650" t="s">
        <v>103</v>
      </c>
      <c r="B17" s="671" t="s">
        <v>104</v>
      </c>
      <c r="C17" s="654">
        <v>3.6</v>
      </c>
      <c r="D17" s="655"/>
      <c r="E17" s="655"/>
      <c r="F17" s="678"/>
    </row>
    <row r="18" spans="1:7" ht="15" customHeight="1" x14ac:dyDescent="0.35">
      <c r="A18" s="674" t="s">
        <v>105</v>
      </c>
      <c r="B18" s="671" t="s">
        <v>120</v>
      </c>
      <c r="C18" s="654">
        <v>19.899999999999999</v>
      </c>
      <c r="D18" s="655"/>
      <c r="E18" s="655"/>
      <c r="F18" s="678"/>
    </row>
    <row r="19" spans="1:7" ht="30" x14ac:dyDescent="0.35">
      <c r="A19" s="674">
        <v>8310</v>
      </c>
      <c r="B19" s="656" t="s">
        <v>107</v>
      </c>
      <c r="C19" s="657">
        <v>0.2</v>
      </c>
      <c r="D19" s="658"/>
      <c r="E19" s="658"/>
      <c r="F19" s="678"/>
    </row>
    <row r="20" spans="1:7" ht="15" customHeight="1" x14ac:dyDescent="0.35">
      <c r="A20" s="661"/>
      <c r="B20" s="679"/>
      <c r="C20" s="657"/>
      <c r="D20" s="658"/>
      <c r="E20" s="658"/>
      <c r="F20" s="678"/>
    </row>
    <row r="21" spans="1:7" ht="15" customHeight="1" x14ac:dyDescent="0.35">
      <c r="A21" s="661"/>
      <c r="B21" s="679"/>
      <c r="C21" s="657"/>
      <c r="D21" s="658"/>
      <c r="E21" s="658"/>
      <c r="F21" s="678"/>
    </row>
    <row r="22" spans="1:7" ht="15" customHeight="1" x14ac:dyDescent="0.35">
      <c r="A22" s="661"/>
      <c r="B22" s="662"/>
      <c r="C22" s="654"/>
      <c r="D22" s="655"/>
      <c r="E22" s="655"/>
      <c r="F22" s="678"/>
      <c r="G22" s="45"/>
    </row>
    <row r="23" spans="1:7" ht="15" customHeight="1" x14ac:dyDescent="0.35">
      <c r="A23" s="661"/>
      <c r="B23" s="662"/>
      <c r="C23" s="654"/>
      <c r="D23" s="655"/>
      <c r="E23" s="655"/>
      <c r="F23" s="678"/>
      <c r="G23" s="355"/>
    </row>
    <row r="24" spans="1:7" ht="15" customHeight="1" x14ac:dyDescent="0.35">
      <c r="A24" s="661"/>
      <c r="B24" s="662"/>
      <c r="C24" s="654"/>
      <c r="D24" s="655"/>
      <c r="E24" s="655"/>
      <c r="F24" s="678"/>
      <c r="G24" s="355"/>
    </row>
    <row r="25" spans="1:7" ht="15" customHeight="1" x14ac:dyDescent="0.35">
      <c r="A25" s="661"/>
      <c r="B25" s="662"/>
      <c r="C25" s="654"/>
      <c r="D25" s="655"/>
      <c r="E25" s="655"/>
      <c r="F25" s="678"/>
      <c r="G25" s="355"/>
    </row>
    <row r="26" spans="1:7" ht="15" customHeight="1" thickBot="1" x14ac:dyDescent="0.4">
      <c r="A26" s="661"/>
      <c r="B26" s="662"/>
      <c r="C26" s="663"/>
      <c r="D26" s="664"/>
      <c r="E26" s="664"/>
      <c r="F26" s="680"/>
      <c r="G26" s="355"/>
    </row>
    <row r="27" spans="1:7" ht="15" customHeight="1" thickBot="1" x14ac:dyDescent="0.4">
      <c r="A27" s="665"/>
      <c r="B27" s="666" t="s">
        <v>108</v>
      </c>
      <c r="C27" s="554"/>
      <c r="D27" s="554"/>
      <c r="E27" s="554"/>
      <c r="F27" s="555"/>
    </row>
    <row r="28" spans="1:7" ht="15" customHeight="1" thickTop="1" x14ac:dyDescent="0.35">
      <c r="A28" s="320"/>
      <c r="B28" s="320"/>
      <c r="C28" s="348"/>
      <c r="D28" s="348"/>
      <c r="E28" s="348"/>
      <c r="F28" s="354"/>
    </row>
    <row r="29" spans="1:7" ht="15" customHeight="1" x14ac:dyDescent="0.35">
      <c r="A29" s="67" t="s">
        <v>109</v>
      </c>
      <c r="B29" s="47"/>
      <c r="C29" s="90"/>
      <c r="D29" s="281"/>
      <c r="E29" s="281"/>
      <c r="F29" s="84"/>
      <c r="G29" s="47"/>
    </row>
    <row r="30" spans="1:7" ht="15" customHeight="1" x14ac:dyDescent="0.35">
      <c r="A30" s="47"/>
      <c r="B30" s="47"/>
      <c r="C30" s="90"/>
      <c r="D30" s="90"/>
      <c r="E30" s="90"/>
      <c r="F30" s="84"/>
      <c r="G30" s="47"/>
    </row>
    <row r="31" spans="1:7" ht="15" customHeight="1" x14ac:dyDescent="0.35">
      <c r="A31" s="47"/>
      <c r="B31" s="47"/>
      <c r="C31" s="90"/>
      <c r="D31" s="90"/>
      <c r="E31" s="90"/>
      <c r="F31" s="84"/>
      <c r="G31" s="47"/>
    </row>
    <row r="32" spans="1:7" ht="15" customHeight="1" x14ac:dyDescent="0.35">
      <c r="A32" s="47"/>
      <c r="B32" s="47"/>
      <c r="C32" s="90"/>
      <c r="D32" s="90"/>
      <c r="E32" s="90"/>
      <c r="F32" s="84"/>
      <c r="G32" s="47"/>
    </row>
    <row r="33" spans="1:7" ht="15" customHeight="1" x14ac:dyDescent="0.35">
      <c r="A33" s="47"/>
      <c r="B33" s="47"/>
      <c r="C33" s="90"/>
      <c r="D33" s="90"/>
      <c r="E33" s="90"/>
      <c r="F33" s="84"/>
      <c r="G33" s="47"/>
    </row>
    <row r="34" spans="1:7" ht="15" customHeight="1" x14ac:dyDescent="0.35">
      <c r="A34" s="47"/>
      <c r="B34" s="47"/>
      <c r="C34" s="90"/>
      <c r="D34" s="90"/>
      <c r="E34" s="90"/>
      <c r="F34" s="84"/>
      <c r="G34" s="47"/>
    </row>
    <row r="35" spans="1:7" ht="15" customHeight="1" x14ac:dyDescent="0.35">
      <c r="A35" s="47"/>
      <c r="B35" s="47"/>
      <c r="C35" s="90"/>
      <c r="D35" s="90"/>
      <c r="E35" s="90"/>
      <c r="F35" s="84"/>
      <c r="G35" s="47"/>
    </row>
    <row r="36" spans="1:7" ht="15" customHeight="1" x14ac:dyDescent="0.35">
      <c r="A36" s="44"/>
    </row>
    <row r="37" spans="1:7" ht="15" customHeight="1" x14ac:dyDescent="0.35">
      <c r="A37" s="44"/>
    </row>
    <row r="38" spans="1:7" ht="15" customHeight="1" x14ac:dyDescent="0.35">
      <c r="A38" s="44"/>
    </row>
    <row r="39" spans="1:7" ht="15" customHeight="1" x14ac:dyDescent="0.35">
      <c r="A39" s="44"/>
    </row>
    <row r="40" spans="1:7" ht="15" customHeight="1" x14ac:dyDescent="0.35"/>
    <row r="41" spans="1:7" ht="15" customHeight="1" x14ac:dyDescent="0.35"/>
    <row r="42" spans="1:7" ht="15" customHeight="1" x14ac:dyDescent="0.35"/>
    <row r="43" spans="1:7" ht="15" customHeight="1" x14ac:dyDescent="0.35"/>
    <row r="44" spans="1:7" ht="15" customHeight="1" x14ac:dyDescent="0.35"/>
    <row r="45" spans="1:7" ht="15" customHeight="1" x14ac:dyDescent="0.35"/>
    <row r="46" spans="1:7" ht="15" customHeight="1" x14ac:dyDescent="0.35"/>
    <row r="47" spans="1:7" ht="15" customHeight="1" x14ac:dyDescent="0.35"/>
    <row r="48" spans="1:7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  <row r="495" ht="15" customHeight="1" x14ac:dyDescent="0.35"/>
    <row r="496" ht="15" customHeight="1" x14ac:dyDescent="0.35"/>
    <row r="497" ht="15" customHeight="1" x14ac:dyDescent="0.35"/>
    <row r="498" ht="15" customHeight="1" x14ac:dyDescent="0.35"/>
    <row r="499" ht="15" customHeight="1" x14ac:dyDescent="0.35"/>
    <row r="500" ht="15" customHeight="1" x14ac:dyDescent="0.35"/>
    <row r="501" ht="15" customHeight="1" x14ac:dyDescent="0.35"/>
    <row r="502" ht="15" customHeight="1" x14ac:dyDescent="0.35"/>
    <row r="503" ht="15" customHeight="1" x14ac:dyDescent="0.35"/>
    <row r="504" ht="15" customHeight="1" x14ac:dyDescent="0.35"/>
    <row r="505" ht="15" customHeight="1" x14ac:dyDescent="0.35"/>
    <row r="506" ht="15" customHeight="1" x14ac:dyDescent="0.35"/>
    <row r="507" ht="15" customHeight="1" x14ac:dyDescent="0.35"/>
    <row r="508" ht="15" customHeight="1" x14ac:dyDescent="0.35"/>
    <row r="509" ht="15" customHeight="1" x14ac:dyDescent="0.35"/>
    <row r="510" ht="15" customHeight="1" x14ac:dyDescent="0.35"/>
    <row r="511" ht="15" customHeight="1" x14ac:dyDescent="0.35"/>
    <row r="512" ht="15" customHeight="1" x14ac:dyDescent="0.35"/>
    <row r="513" ht="15" customHeight="1" x14ac:dyDescent="0.35"/>
    <row r="514" ht="15" customHeight="1" x14ac:dyDescent="0.35"/>
    <row r="515" ht="15" customHeight="1" x14ac:dyDescent="0.35"/>
    <row r="516" ht="15" customHeight="1" x14ac:dyDescent="0.35"/>
    <row r="517" ht="15" customHeight="1" x14ac:dyDescent="0.35"/>
    <row r="518" ht="15" customHeight="1" x14ac:dyDescent="0.35"/>
    <row r="519" ht="15" customHeight="1" x14ac:dyDescent="0.35"/>
  </sheetData>
  <mergeCells count="6">
    <mergeCell ref="A4:F4"/>
    <mergeCell ref="A5:A6"/>
    <mergeCell ref="B5:B6"/>
    <mergeCell ref="C5:C6"/>
    <mergeCell ref="D5:E5"/>
    <mergeCell ref="F5:F6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2">
    <tabColor theme="9"/>
  </sheetPr>
  <dimension ref="A1:H539"/>
  <sheetViews>
    <sheetView zoomScaleNormal="100" zoomScalePageLayoutView="120" workbookViewId="0">
      <selection activeCell="A3" sqref="A3"/>
    </sheetView>
  </sheetViews>
  <sheetFormatPr baseColWidth="10" defaultColWidth="14.85546875" defaultRowHeight="21" x14ac:dyDescent="0.35"/>
  <cols>
    <col min="1" max="1" width="4.7109375" style="222" customWidth="1"/>
    <col min="2" max="2" width="23.42578125" style="41" customWidth="1"/>
    <col min="3" max="5" width="11.7109375" style="46" customWidth="1"/>
    <col min="6" max="6" width="11.7109375" style="44" customWidth="1"/>
    <col min="7" max="7" width="11.7109375" style="41" customWidth="1"/>
    <col min="8" max="8" width="1.7109375" style="41" customWidth="1"/>
    <col min="9" max="9" width="23.42578125" style="41" customWidth="1"/>
    <col min="10" max="16384" width="14.85546875" style="41"/>
  </cols>
  <sheetData>
    <row r="1" spans="1:8" ht="15" customHeight="1" x14ac:dyDescent="0.35">
      <c r="A1" s="368" t="s">
        <v>121</v>
      </c>
    </row>
    <row r="2" spans="1:8" ht="15" customHeight="1" x14ac:dyDescent="0.35">
      <c r="A2" s="265" t="s">
        <v>122</v>
      </c>
      <c r="B2" s="47"/>
      <c r="C2" s="90"/>
      <c r="D2" s="90"/>
      <c r="E2" s="90"/>
      <c r="F2" s="47"/>
      <c r="G2" s="47"/>
      <c r="H2" s="47"/>
    </row>
    <row r="3" spans="1:8" ht="15" customHeight="1" x14ac:dyDescent="0.35">
      <c r="A3" s="305"/>
      <c r="B3" s="47"/>
      <c r="C3" s="90"/>
      <c r="D3" s="90"/>
      <c r="E3" s="90"/>
      <c r="F3" s="47"/>
      <c r="G3" s="47"/>
      <c r="H3" s="47"/>
    </row>
    <row r="4" spans="1:8" s="365" customFormat="1" ht="17.100000000000001" customHeight="1" x14ac:dyDescent="0.25">
      <c r="A4" s="2316" t="s">
        <v>123</v>
      </c>
      <c r="B4" s="2316"/>
      <c r="C4" s="2316"/>
      <c r="D4" s="2316"/>
      <c r="E4" s="2316"/>
      <c r="F4" s="2316"/>
      <c r="G4" s="2316"/>
      <c r="H4" s="356"/>
    </row>
    <row r="5" spans="1:8" s="365" customFormat="1" ht="17.100000000000001" customHeight="1" x14ac:dyDescent="0.25">
      <c r="A5" s="2324" t="s">
        <v>124</v>
      </c>
      <c r="B5" s="2326" t="s">
        <v>125</v>
      </c>
      <c r="C5" s="2328" t="s">
        <v>126</v>
      </c>
      <c r="D5" s="2313" t="s">
        <v>127</v>
      </c>
      <c r="E5" s="2314"/>
      <c r="F5" s="2314"/>
      <c r="G5" s="2315"/>
      <c r="H5" s="356"/>
    </row>
    <row r="6" spans="1:8" s="365" customFormat="1" ht="31.5" customHeight="1" x14ac:dyDescent="0.25">
      <c r="A6" s="2325"/>
      <c r="B6" s="2327"/>
      <c r="C6" s="2328"/>
      <c r="D6" s="1141" t="s">
        <v>128</v>
      </c>
      <c r="E6" s="1141" t="s">
        <v>129</v>
      </c>
      <c r="F6" s="1141" t="s">
        <v>130</v>
      </c>
      <c r="G6" s="1141" t="s">
        <v>131</v>
      </c>
      <c r="H6" s="356"/>
    </row>
    <row r="7" spans="1:8" ht="15" customHeight="1" x14ac:dyDescent="0.35">
      <c r="A7" s="681" t="s">
        <v>132</v>
      </c>
      <c r="B7" s="682" t="s">
        <v>133</v>
      </c>
      <c r="C7" s="683">
        <v>38</v>
      </c>
      <c r="D7" s="683"/>
      <c r="E7" s="683"/>
      <c r="F7" s="684"/>
      <c r="G7" s="684"/>
      <c r="H7" s="47"/>
    </row>
    <row r="8" spans="1:8" ht="15" customHeight="1" thickBot="1" x14ac:dyDescent="0.4">
      <c r="A8" s="685" t="s">
        <v>134</v>
      </c>
      <c r="B8" s="686" t="s">
        <v>135</v>
      </c>
      <c r="C8" s="687">
        <v>41</v>
      </c>
      <c r="D8" s="687"/>
      <c r="E8" s="687"/>
      <c r="F8" s="688"/>
      <c r="G8" s="688"/>
      <c r="H8" s="47"/>
    </row>
    <row r="9" spans="1:8" ht="15" customHeight="1" x14ac:dyDescent="0.35">
      <c r="A9" s="681" t="s">
        <v>136</v>
      </c>
      <c r="B9" s="689" t="s">
        <v>137</v>
      </c>
      <c r="C9" s="690">
        <v>7</v>
      </c>
      <c r="D9" s="690"/>
      <c r="E9" s="690"/>
      <c r="F9" s="690"/>
      <c r="G9" s="690"/>
      <c r="H9" s="47"/>
    </row>
    <row r="10" spans="1:8" ht="15" customHeight="1" x14ac:dyDescent="0.35">
      <c r="A10" s="691" t="s">
        <v>138</v>
      </c>
      <c r="B10" s="692" t="s">
        <v>139</v>
      </c>
      <c r="C10" s="693">
        <v>15.5</v>
      </c>
      <c r="D10" s="693"/>
      <c r="E10" s="693"/>
      <c r="F10" s="693"/>
      <c r="G10" s="693"/>
      <c r="H10" s="47"/>
    </row>
    <row r="11" spans="1:8" ht="15" customHeight="1" x14ac:dyDescent="0.35">
      <c r="A11" s="681" t="s">
        <v>140</v>
      </c>
      <c r="B11" s="682" t="s">
        <v>99</v>
      </c>
      <c r="C11" s="693">
        <v>16.399999999999999</v>
      </c>
      <c r="D11" s="693"/>
      <c r="E11" s="693"/>
      <c r="F11" s="693"/>
      <c r="G11" s="693"/>
      <c r="H11" s="47"/>
    </row>
    <row r="12" spans="1:8" ht="15" customHeight="1" x14ac:dyDescent="0.35">
      <c r="A12" s="691" t="s">
        <v>141</v>
      </c>
      <c r="B12" s="682" t="s">
        <v>142</v>
      </c>
      <c r="C12" s="693"/>
      <c r="D12" s="693"/>
      <c r="E12" s="693"/>
      <c r="F12" s="693"/>
      <c r="G12" s="693"/>
      <c r="H12" s="47"/>
    </row>
    <row r="13" spans="1:8" ht="15" customHeight="1" x14ac:dyDescent="0.35">
      <c r="A13" s="681" t="s">
        <v>143</v>
      </c>
      <c r="B13" s="682" t="s">
        <v>144</v>
      </c>
      <c r="C13" s="693"/>
      <c r="D13" s="693"/>
      <c r="E13" s="693"/>
      <c r="F13" s="693"/>
      <c r="G13" s="693"/>
      <c r="H13" s="47"/>
    </row>
    <row r="14" spans="1:8" ht="15" customHeight="1" x14ac:dyDescent="0.35">
      <c r="A14" s="691" t="s">
        <v>145</v>
      </c>
      <c r="B14" s="682" t="s">
        <v>146</v>
      </c>
      <c r="C14" s="693"/>
      <c r="D14" s="693"/>
      <c r="E14" s="693"/>
      <c r="F14" s="693"/>
      <c r="G14" s="693"/>
      <c r="H14" s="47"/>
    </row>
    <row r="15" spans="1:8" ht="15" customHeight="1" thickBot="1" x14ac:dyDescent="0.4">
      <c r="A15" s="685" t="s">
        <v>147</v>
      </c>
      <c r="B15" s="694" t="s">
        <v>148</v>
      </c>
      <c r="C15" s="695">
        <v>79.400000000000006</v>
      </c>
      <c r="D15" s="695"/>
      <c r="E15" s="695"/>
      <c r="F15" s="695"/>
      <c r="G15" s="695"/>
      <c r="H15" s="47"/>
    </row>
    <row r="16" spans="1:8" ht="15" customHeight="1" thickBot="1" x14ac:dyDescent="0.4">
      <c r="A16" s="2317"/>
      <c r="B16" s="665" t="s">
        <v>149</v>
      </c>
      <c r="C16" s="366"/>
      <c r="D16" s="696"/>
      <c r="E16" s="696"/>
      <c r="F16" s="696"/>
      <c r="G16" s="696"/>
      <c r="H16" s="47"/>
    </row>
    <row r="17" spans="1:8" ht="15" customHeight="1" thickTop="1" thickBot="1" x14ac:dyDescent="0.4">
      <c r="A17" s="2318"/>
      <c r="B17" s="2320" t="s">
        <v>150</v>
      </c>
      <c r="C17" s="2321"/>
      <c r="D17" s="687"/>
      <c r="E17" s="687"/>
      <c r="F17" s="697"/>
      <c r="G17" s="697"/>
      <c r="H17" s="47" t="s">
        <v>151</v>
      </c>
    </row>
    <row r="18" spans="1:8" ht="15" customHeight="1" thickBot="1" x14ac:dyDescent="0.4">
      <c r="A18" s="2319"/>
      <c r="B18" s="2322" t="s">
        <v>152</v>
      </c>
      <c r="C18" s="2323"/>
      <c r="D18" s="367"/>
      <c r="E18" s="367"/>
      <c r="F18" s="367"/>
      <c r="G18" s="367"/>
      <c r="H18" s="47"/>
    </row>
    <row r="19" spans="1:8" ht="15" customHeight="1" thickTop="1" x14ac:dyDescent="0.35">
      <c r="A19" s="205"/>
      <c r="B19" s="47"/>
      <c r="C19" s="90"/>
      <c r="D19" s="90"/>
      <c r="E19" s="90"/>
      <c r="F19" s="47"/>
      <c r="G19" s="47"/>
      <c r="H19" s="47"/>
    </row>
    <row r="20" spans="1:8" ht="15" customHeight="1" x14ac:dyDescent="0.35">
      <c r="A20" s="282" t="s">
        <v>151</v>
      </c>
      <c r="B20" s="47" t="s">
        <v>153</v>
      </c>
      <c r="C20" s="90"/>
      <c r="D20" s="90"/>
      <c r="E20" s="90"/>
      <c r="F20" s="47"/>
      <c r="G20" s="47"/>
      <c r="H20" s="47"/>
    </row>
    <row r="21" spans="1:8" ht="15" customHeight="1" x14ac:dyDescent="0.35">
      <c r="A21" s="205"/>
      <c r="B21" s="47" t="str">
        <f>+B7</f>
        <v>Fertigungsmaterial</v>
      </c>
      <c r="C21" s="556"/>
      <c r="D21" s="90"/>
      <c r="E21" s="90"/>
      <c r="F21" s="47"/>
      <c r="G21" s="47"/>
      <c r="H21" s="47"/>
    </row>
    <row r="22" spans="1:8" ht="15" customHeight="1" x14ac:dyDescent="0.35">
      <c r="A22" s="205"/>
      <c r="B22" s="47" t="s">
        <v>154</v>
      </c>
      <c r="C22" s="556"/>
      <c r="D22" s="90"/>
      <c r="E22" s="90"/>
      <c r="F22" s="47"/>
      <c r="G22" s="47"/>
      <c r="H22" s="47"/>
    </row>
    <row r="23" spans="1:8" ht="15" customHeight="1" x14ac:dyDescent="0.35">
      <c r="A23" s="205"/>
      <c r="B23" s="47" t="str">
        <f>+B8</f>
        <v>Fertigungslöhne (FL)</v>
      </c>
      <c r="C23" s="556"/>
      <c r="D23" s="90"/>
      <c r="E23" s="90"/>
      <c r="F23" s="47"/>
      <c r="G23" s="47"/>
      <c r="H23" s="47"/>
    </row>
    <row r="24" spans="1:8" ht="15" customHeight="1" x14ac:dyDescent="0.35">
      <c r="A24" s="205"/>
      <c r="B24" s="369" t="s">
        <v>155</v>
      </c>
      <c r="C24" s="698"/>
      <c r="D24" s="90"/>
      <c r="E24" s="90"/>
      <c r="F24" s="47"/>
      <c r="G24" s="47"/>
      <c r="H24" s="47"/>
    </row>
    <row r="25" spans="1:8" ht="15" customHeight="1" x14ac:dyDescent="0.35">
      <c r="A25" s="205"/>
      <c r="B25" s="356" t="s">
        <v>156</v>
      </c>
      <c r="C25" s="557"/>
      <c r="D25" s="90"/>
      <c r="E25" s="90"/>
      <c r="F25" s="47"/>
      <c r="G25" s="47"/>
      <c r="H25" s="47"/>
    </row>
    <row r="26" spans="1:8" ht="15" customHeight="1" x14ac:dyDescent="0.35">
      <c r="A26" s="205"/>
      <c r="B26" s="47"/>
      <c r="C26" s="90"/>
      <c r="D26" s="90"/>
      <c r="E26" s="90"/>
      <c r="F26" s="47"/>
      <c r="G26" s="47"/>
      <c r="H26" s="47"/>
    </row>
    <row r="27" spans="1:8" ht="15" customHeight="1" x14ac:dyDescent="0.35">
      <c r="A27" s="205"/>
      <c r="B27" s="47"/>
      <c r="C27" s="90"/>
      <c r="D27" s="90"/>
      <c r="E27" s="90"/>
      <c r="F27" s="47"/>
      <c r="G27" s="47"/>
      <c r="H27" s="47"/>
    </row>
    <row r="28" spans="1:8" ht="15" customHeight="1" x14ac:dyDescent="0.35"/>
    <row r="29" spans="1:8" ht="15" customHeight="1" x14ac:dyDescent="0.35"/>
    <row r="30" spans="1:8" ht="15" customHeight="1" x14ac:dyDescent="0.35"/>
    <row r="31" spans="1:8" ht="15" customHeight="1" x14ac:dyDescent="0.35"/>
    <row r="32" spans="1:8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  <row r="495" ht="15" customHeight="1" x14ac:dyDescent="0.35"/>
    <row r="496" ht="15" customHeight="1" x14ac:dyDescent="0.35"/>
    <row r="497" ht="15" customHeight="1" x14ac:dyDescent="0.35"/>
    <row r="498" ht="15" customHeight="1" x14ac:dyDescent="0.35"/>
    <row r="499" ht="15" customHeight="1" x14ac:dyDescent="0.35"/>
    <row r="500" ht="15" customHeight="1" x14ac:dyDescent="0.35"/>
    <row r="501" ht="15" customHeight="1" x14ac:dyDescent="0.35"/>
    <row r="502" ht="15" customHeight="1" x14ac:dyDescent="0.35"/>
    <row r="503" ht="15" customHeight="1" x14ac:dyDescent="0.35"/>
    <row r="504" ht="15" customHeight="1" x14ac:dyDescent="0.35"/>
    <row r="505" ht="15" customHeight="1" x14ac:dyDescent="0.35"/>
    <row r="506" ht="15" customHeight="1" x14ac:dyDescent="0.35"/>
    <row r="507" ht="15" customHeight="1" x14ac:dyDescent="0.35"/>
    <row r="508" ht="15" customHeight="1" x14ac:dyDescent="0.35"/>
    <row r="509" ht="15" customHeight="1" x14ac:dyDescent="0.35"/>
    <row r="510" ht="15" customHeight="1" x14ac:dyDescent="0.35"/>
    <row r="511" ht="15" customHeight="1" x14ac:dyDescent="0.35"/>
    <row r="512" ht="15" customHeight="1" x14ac:dyDescent="0.35"/>
    <row r="513" ht="15" customHeight="1" x14ac:dyDescent="0.35"/>
    <row r="514" ht="15" customHeight="1" x14ac:dyDescent="0.35"/>
    <row r="515" ht="15" customHeight="1" x14ac:dyDescent="0.35"/>
    <row r="516" ht="15" customHeight="1" x14ac:dyDescent="0.35"/>
    <row r="517" ht="15" customHeight="1" x14ac:dyDescent="0.35"/>
    <row r="518" ht="15" customHeight="1" x14ac:dyDescent="0.35"/>
    <row r="519" ht="15" customHeight="1" x14ac:dyDescent="0.35"/>
    <row r="520" ht="15" customHeight="1" x14ac:dyDescent="0.35"/>
    <row r="521" ht="15" customHeight="1" x14ac:dyDescent="0.35"/>
    <row r="522" ht="15" customHeight="1" x14ac:dyDescent="0.35"/>
    <row r="523" ht="15" customHeight="1" x14ac:dyDescent="0.35"/>
    <row r="524" ht="15" customHeight="1" x14ac:dyDescent="0.35"/>
    <row r="525" ht="15" customHeight="1" x14ac:dyDescent="0.35"/>
    <row r="526" ht="15" customHeight="1" x14ac:dyDescent="0.35"/>
    <row r="527" ht="15" customHeight="1" x14ac:dyDescent="0.35"/>
    <row r="528" ht="15" customHeight="1" x14ac:dyDescent="0.35"/>
    <row r="529" ht="15" customHeight="1" x14ac:dyDescent="0.35"/>
    <row r="530" ht="15" customHeight="1" x14ac:dyDescent="0.35"/>
    <row r="531" ht="15" customHeight="1" x14ac:dyDescent="0.35"/>
    <row r="532" ht="15" customHeight="1" x14ac:dyDescent="0.35"/>
    <row r="533" ht="15" customHeight="1" x14ac:dyDescent="0.35"/>
    <row r="534" ht="15" customHeight="1" x14ac:dyDescent="0.35"/>
    <row r="535" ht="15" customHeight="1" x14ac:dyDescent="0.35"/>
    <row r="536" ht="15" customHeight="1" x14ac:dyDescent="0.35"/>
    <row r="537" ht="15" customHeight="1" x14ac:dyDescent="0.35"/>
    <row r="538" ht="15" customHeight="1" x14ac:dyDescent="0.35"/>
    <row r="539" ht="15" customHeight="1" x14ac:dyDescent="0.35"/>
  </sheetData>
  <mergeCells count="8">
    <mergeCell ref="D5:G5"/>
    <mergeCell ref="A4:G4"/>
    <mergeCell ref="A16:A18"/>
    <mergeCell ref="B17:C17"/>
    <mergeCell ref="B18:C18"/>
    <mergeCell ref="A5:A6"/>
    <mergeCell ref="B5:B6"/>
    <mergeCell ref="C5:C6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34">
    <tabColor theme="9"/>
  </sheetPr>
  <dimension ref="A1:I494"/>
  <sheetViews>
    <sheetView zoomScaleNormal="100" workbookViewId="0">
      <selection activeCell="A3" sqref="A3"/>
    </sheetView>
  </sheetViews>
  <sheetFormatPr baseColWidth="10" defaultColWidth="14.85546875" defaultRowHeight="21" x14ac:dyDescent="0.35"/>
  <cols>
    <col min="1" max="1" width="3.5703125" style="222" customWidth="1"/>
    <col min="2" max="2" width="22" style="41" customWidth="1"/>
    <col min="3" max="3" width="8.7109375" style="46" customWidth="1"/>
    <col min="4" max="5" width="9.28515625" style="46" customWidth="1"/>
    <col min="6" max="6" width="9.28515625" style="44" customWidth="1"/>
    <col min="7" max="9" width="9.28515625" style="41" customWidth="1"/>
    <col min="10" max="16384" width="14.85546875" style="41"/>
  </cols>
  <sheetData>
    <row r="1" spans="1:9" s="83" customFormat="1" ht="15" customHeight="1" x14ac:dyDescent="0.25">
      <c r="A1" s="370" t="s">
        <v>157</v>
      </c>
      <c r="C1" s="357"/>
      <c r="D1" s="357"/>
      <c r="E1" s="357"/>
      <c r="F1" s="82"/>
    </row>
    <row r="2" spans="1:9" s="83" customFormat="1" ht="15" customHeight="1" x14ac:dyDescent="0.25">
      <c r="A2" s="699" t="s">
        <v>158</v>
      </c>
      <c r="C2" s="357"/>
      <c r="D2" s="357"/>
      <c r="E2" s="357"/>
      <c r="F2" s="82"/>
    </row>
    <row r="3" spans="1:9" ht="15" customHeight="1" x14ac:dyDescent="0.35">
      <c r="A3" s="305"/>
    </row>
    <row r="4" spans="1:9" ht="17.100000000000001" customHeight="1" x14ac:dyDescent="0.35">
      <c r="A4" s="2316" t="s">
        <v>159</v>
      </c>
      <c r="B4" s="2316"/>
      <c r="C4" s="2316"/>
      <c r="D4" s="2316"/>
      <c r="E4" s="2316"/>
      <c r="F4" s="2316"/>
      <c r="G4" s="2316"/>
      <c r="H4" s="2316"/>
      <c r="I4" s="2316"/>
    </row>
    <row r="5" spans="1:9" ht="17.100000000000001" customHeight="1" x14ac:dyDescent="0.35">
      <c r="A5" s="2324" t="s">
        <v>124</v>
      </c>
      <c r="B5" s="2326" t="s">
        <v>125</v>
      </c>
      <c r="C5" s="2328" t="s">
        <v>160</v>
      </c>
      <c r="D5" s="2313" t="s">
        <v>161</v>
      </c>
      <c r="E5" s="2314"/>
      <c r="F5" s="2314"/>
      <c r="G5" s="2313" t="s">
        <v>162</v>
      </c>
      <c r="H5" s="2314"/>
      <c r="I5" s="2315"/>
    </row>
    <row r="6" spans="1:9" ht="47.25" customHeight="1" x14ac:dyDescent="0.35">
      <c r="A6" s="2325"/>
      <c r="B6" s="2327"/>
      <c r="C6" s="2328"/>
      <c r="D6" s="1141" t="s">
        <v>163</v>
      </c>
      <c r="E6" s="1141" t="s">
        <v>164</v>
      </c>
      <c r="F6" s="1141" t="s">
        <v>165</v>
      </c>
      <c r="G6" s="1141" t="s">
        <v>128</v>
      </c>
      <c r="H6" s="1141" t="s">
        <v>166</v>
      </c>
      <c r="I6" s="1141" t="s">
        <v>167</v>
      </c>
    </row>
    <row r="7" spans="1:9" ht="15" customHeight="1" x14ac:dyDescent="0.35">
      <c r="A7" s="681" t="s">
        <v>132</v>
      </c>
      <c r="B7" s="682" t="s">
        <v>133</v>
      </c>
      <c r="C7" s="700">
        <v>65</v>
      </c>
      <c r="D7" s="684"/>
      <c r="E7" s="684"/>
      <c r="F7" s="684"/>
      <c r="G7" s="683"/>
      <c r="H7" s="683"/>
      <c r="I7" s="684"/>
    </row>
    <row r="8" spans="1:9" ht="15" customHeight="1" thickBot="1" x14ac:dyDescent="0.4">
      <c r="A8" s="685" t="s">
        <v>134</v>
      </c>
      <c r="B8" s="694" t="s">
        <v>168</v>
      </c>
      <c r="C8" s="701">
        <v>78</v>
      </c>
      <c r="D8" s="688"/>
      <c r="E8" s="688"/>
      <c r="F8" s="688"/>
      <c r="G8" s="687"/>
      <c r="H8" s="687"/>
      <c r="I8" s="688"/>
    </row>
    <row r="9" spans="1:9" ht="15" customHeight="1" x14ac:dyDescent="0.35">
      <c r="A9" s="702" t="s">
        <v>136</v>
      </c>
      <c r="B9" s="703" t="s">
        <v>169</v>
      </c>
      <c r="C9" s="690">
        <v>10.3</v>
      </c>
      <c r="D9" s="690"/>
      <c r="E9" s="690"/>
      <c r="F9" s="690"/>
      <c r="G9" s="690"/>
      <c r="H9" s="690"/>
      <c r="I9" s="690"/>
    </row>
    <row r="10" spans="1:9" ht="15" customHeight="1" x14ac:dyDescent="0.35">
      <c r="A10" s="691" t="s">
        <v>138</v>
      </c>
      <c r="B10" s="682" t="s">
        <v>139</v>
      </c>
      <c r="C10" s="693">
        <v>25</v>
      </c>
      <c r="D10" s="693"/>
      <c r="E10" s="693"/>
      <c r="F10" s="693"/>
      <c r="G10" s="693"/>
      <c r="H10" s="693"/>
      <c r="I10" s="693"/>
    </row>
    <row r="11" spans="1:9" ht="15" customHeight="1" x14ac:dyDescent="0.35">
      <c r="A11" s="681" t="s">
        <v>140</v>
      </c>
      <c r="B11" s="682" t="s">
        <v>99</v>
      </c>
      <c r="C11" s="693">
        <v>49</v>
      </c>
      <c r="D11" s="693"/>
      <c r="E11" s="693"/>
      <c r="F11" s="693"/>
      <c r="G11" s="693"/>
      <c r="H11" s="693"/>
      <c r="I11" s="693"/>
    </row>
    <row r="12" spans="1:9" ht="15" customHeight="1" x14ac:dyDescent="0.35">
      <c r="A12" s="691" t="s">
        <v>141</v>
      </c>
      <c r="B12" s="682" t="s">
        <v>170</v>
      </c>
      <c r="C12" s="693"/>
      <c r="D12" s="693"/>
      <c r="E12" s="693"/>
      <c r="F12" s="693"/>
      <c r="G12" s="693"/>
      <c r="H12" s="693"/>
      <c r="I12" s="693"/>
    </row>
    <row r="13" spans="1:9" ht="15" customHeight="1" x14ac:dyDescent="0.35">
      <c r="A13" s="681" t="s">
        <v>143</v>
      </c>
      <c r="B13" s="682" t="s">
        <v>171</v>
      </c>
      <c r="C13" s="693"/>
      <c r="D13" s="693"/>
      <c r="E13" s="693"/>
      <c r="F13" s="693"/>
      <c r="G13" s="693"/>
      <c r="H13" s="693"/>
      <c r="I13" s="693"/>
    </row>
    <row r="14" spans="1:9" ht="15" customHeight="1" x14ac:dyDescent="0.35">
      <c r="A14" s="691" t="s">
        <v>145</v>
      </c>
      <c r="B14" s="682" t="s">
        <v>146</v>
      </c>
      <c r="C14" s="693"/>
      <c r="D14" s="693"/>
      <c r="E14" s="693"/>
      <c r="F14" s="693"/>
      <c r="G14" s="693"/>
      <c r="H14" s="693"/>
      <c r="I14" s="693"/>
    </row>
    <row r="15" spans="1:9" ht="15" customHeight="1" thickBot="1" x14ac:dyDescent="0.4">
      <c r="A15" s="685" t="s">
        <v>147</v>
      </c>
      <c r="B15" s="694" t="s">
        <v>148</v>
      </c>
      <c r="C15" s="695">
        <v>194.7</v>
      </c>
      <c r="D15" s="695"/>
      <c r="E15" s="695"/>
      <c r="F15" s="695"/>
      <c r="G15" s="695"/>
      <c r="H15" s="695"/>
      <c r="I15" s="695"/>
    </row>
    <row r="16" spans="1:9" ht="15" customHeight="1" x14ac:dyDescent="0.35">
      <c r="A16" s="2317"/>
      <c r="B16" s="334" t="s">
        <v>172</v>
      </c>
      <c r="C16" s="371"/>
      <c r="D16" s="372"/>
      <c r="E16" s="372"/>
      <c r="F16" s="372"/>
      <c r="G16" s="372"/>
      <c r="H16" s="372"/>
      <c r="I16" s="372"/>
    </row>
    <row r="17" spans="1:9" ht="15" customHeight="1" x14ac:dyDescent="0.35">
      <c r="A17" s="2318"/>
      <c r="B17" s="665" t="s">
        <v>173</v>
      </c>
      <c r="C17" s="704"/>
      <c r="D17" s="704"/>
      <c r="E17" s="704"/>
      <c r="F17" s="704"/>
      <c r="G17" s="704"/>
      <c r="H17" s="704"/>
      <c r="I17" s="704"/>
    </row>
    <row r="18" spans="1:9" ht="15" customHeight="1" x14ac:dyDescent="0.35">
      <c r="A18" s="2318"/>
      <c r="B18" s="665" t="s">
        <v>174</v>
      </c>
      <c r="C18" s="704"/>
      <c r="D18" s="704"/>
      <c r="E18" s="704"/>
      <c r="F18" s="704"/>
      <c r="G18" s="704"/>
      <c r="H18" s="704"/>
      <c r="I18" s="704"/>
    </row>
    <row r="19" spans="1:9" ht="15" customHeight="1" thickBot="1" x14ac:dyDescent="0.4">
      <c r="A19" s="2318"/>
      <c r="B19" s="705" t="s">
        <v>175</v>
      </c>
      <c r="C19" s="706"/>
      <c r="D19" s="706"/>
      <c r="E19" s="706"/>
      <c r="F19" s="706"/>
      <c r="G19" s="706"/>
      <c r="H19" s="706"/>
      <c r="I19" s="706"/>
    </row>
    <row r="20" spans="1:9" ht="15" customHeight="1" thickBot="1" x14ac:dyDescent="0.4">
      <c r="A20" s="2318"/>
      <c r="B20" s="707" t="s">
        <v>149</v>
      </c>
      <c r="C20" s="366"/>
      <c r="D20" s="708"/>
      <c r="E20" s="708"/>
      <c r="F20" s="708"/>
      <c r="G20" s="709"/>
      <c r="H20" s="709"/>
      <c r="I20" s="709"/>
    </row>
    <row r="21" spans="1:9" ht="15" customHeight="1" thickTop="1" thickBot="1" x14ac:dyDescent="0.4">
      <c r="A21" s="2318"/>
      <c r="B21" s="2320" t="s">
        <v>150</v>
      </c>
      <c r="C21" s="2329"/>
      <c r="D21" s="2329"/>
      <c r="E21" s="2329"/>
      <c r="F21" s="2321"/>
      <c r="G21" s="687"/>
      <c r="H21" s="687"/>
      <c r="I21" s="697"/>
    </row>
    <row r="22" spans="1:9" ht="15" customHeight="1" thickBot="1" x14ac:dyDescent="0.4">
      <c r="A22" s="2319"/>
      <c r="B22" s="2330" t="s">
        <v>152</v>
      </c>
      <c r="C22" s="2331"/>
      <c r="D22" s="2331"/>
      <c r="E22" s="2331"/>
      <c r="F22" s="2332"/>
      <c r="G22" s="367"/>
      <c r="H22" s="367"/>
      <c r="I22" s="367"/>
    </row>
    <row r="23" spans="1:9" ht="15" customHeight="1" thickTop="1" x14ac:dyDescent="0.35">
      <c r="A23" s="205"/>
      <c r="B23" s="47"/>
      <c r="C23" s="90"/>
      <c r="D23" s="90"/>
      <c r="E23" s="90"/>
      <c r="F23" s="47"/>
      <c r="G23" s="47"/>
      <c r="H23" s="47"/>
      <c r="I23" s="47"/>
    </row>
    <row r="24" spans="1:9" ht="15" customHeight="1" x14ac:dyDescent="0.35">
      <c r="A24" s="356" t="s">
        <v>109</v>
      </c>
      <c r="B24" s="83"/>
      <c r="C24" s="350"/>
      <c r="D24" s="350"/>
      <c r="E24" s="350"/>
      <c r="F24" s="86"/>
      <c r="G24" s="86"/>
      <c r="H24" s="86"/>
      <c r="I24" s="86"/>
    </row>
    <row r="25" spans="1:9" ht="15" customHeight="1" x14ac:dyDescent="0.35"/>
    <row r="26" spans="1:9" ht="15" customHeight="1" x14ac:dyDescent="0.35"/>
    <row r="27" spans="1:9" ht="15" customHeight="1" x14ac:dyDescent="0.35"/>
    <row r="28" spans="1:9" ht="15" customHeight="1" x14ac:dyDescent="0.35"/>
    <row r="29" spans="1:9" ht="15" customHeight="1" x14ac:dyDescent="0.35"/>
    <row r="30" spans="1:9" ht="15" customHeight="1" x14ac:dyDescent="0.35"/>
    <row r="31" spans="1:9" ht="15" customHeight="1" x14ac:dyDescent="0.35"/>
    <row r="32" spans="1:9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</sheetData>
  <mergeCells count="9">
    <mergeCell ref="A16:A22"/>
    <mergeCell ref="B21:F21"/>
    <mergeCell ref="B22:F22"/>
    <mergeCell ref="A4:I4"/>
    <mergeCell ref="A5:A6"/>
    <mergeCell ref="B5:B6"/>
    <mergeCell ref="C5:C6"/>
    <mergeCell ref="D5:F5"/>
    <mergeCell ref="G5:I5"/>
  </mergeCells>
  <pageMargins left="0" right="1.8503937007874016" top="1.2204724409448819" bottom="0.70866141732283472" header="0" footer="0"/>
  <pageSetup paperSize="9"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5">
    <tabColor theme="9"/>
  </sheetPr>
  <dimension ref="A1:G468"/>
  <sheetViews>
    <sheetView zoomScaleNormal="100" workbookViewId="0">
      <selection activeCell="A3" sqref="A3"/>
    </sheetView>
  </sheetViews>
  <sheetFormatPr baseColWidth="10" defaultColWidth="14.85546875" defaultRowHeight="21" x14ac:dyDescent="0.35"/>
  <cols>
    <col min="1" max="1" width="4.7109375" style="222" customWidth="1"/>
    <col min="2" max="2" width="23.28515625" style="41" customWidth="1"/>
    <col min="3" max="5" width="11.7109375" style="46" customWidth="1"/>
    <col min="6" max="6" width="11.7109375" style="44" customWidth="1"/>
    <col min="7" max="7" width="11.7109375" style="41" customWidth="1"/>
    <col min="8" max="8" width="14.85546875" style="41"/>
    <col min="9" max="9" width="23.42578125" style="41" customWidth="1"/>
    <col min="10" max="16384" width="14.85546875" style="41"/>
  </cols>
  <sheetData>
    <row r="1" spans="1:7" ht="15" customHeight="1" x14ac:dyDescent="0.35">
      <c r="A1" s="370" t="s">
        <v>176</v>
      </c>
      <c r="F1" s="41"/>
    </row>
    <row r="2" spans="1:7" ht="15" customHeight="1" x14ac:dyDescent="0.35">
      <c r="A2" s="699" t="s">
        <v>115</v>
      </c>
    </row>
    <row r="3" spans="1:7" ht="15" customHeight="1" x14ac:dyDescent="0.35">
      <c r="A3" s="305"/>
    </row>
    <row r="4" spans="1:7" s="377" customFormat="1" ht="17.100000000000001" customHeight="1" x14ac:dyDescent="0.25">
      <c r="A4" s="375" t="s">
        <v>3</v>
      </c>
      <c r="B4" s="362"/>
      <c r="C4" s="376"/>
      <c r="D4" s="376"/>
      <c r="E4" s="376"/>
      <c r="F4" s="362"/>
      <c r="G4" s="362"/>
    </row>
    <row r="5" spans="1:7" ht="17.100000000000001" customHeight="1" x14ac:dyDescent="0.35">
      <c r="A5" s="2316" t="s">
        <v>177</v>
      </c>
      <c r="B5" s="2316"/>
      <c r="C5" s="2316"/>
      <c r="D5" s="2316"/>
      <c r="E5" s="2316"/>
      <c r="F5" s="2316"/>
      <c r="G5" s="2316"/>
    </row>
    <row r="6" spans="1:7" ht="17.100000000000001" customHeight="1" x14ac:dyDescent="0.35">
      <c r="A6" s="2324" t="s">
        <v>124</v>
      </c>
      <c r="B6" s="2326" t="s">
        <v>125</v>
      </c>
      <c r="C6" s="2328" t="s">
        <v>160</v>
      </c>
      <c r="D6" s="2313" t="s">
        <v>127</v>
      </c>
      <c r="E6" s="2314"/>
      <c r="F6" s="2314"/>
      <c r="G6" s="2315"/>
    </row>
    <row r="7" spans="1:7" ht="31.5" customHeight="1" x14ac:dyDescent="0.35">
      <c r="A7" s="2325"/>
      <c r="B7" s="2327"/>
      <c r="C7" s="2328"/>
      <c r="D7" s="1141" t="s">
        <v>178</v>
      </c>
      <c r="E7" s="1141" t="s">
        <v>1099</v>
      </c>
      <c r="F7" s="1141" t="s">
        <v>179</v>
      </c>
      <c r="G7" s="1141" t="s">
        <v>131</v>
      </c>
    </row>
    <row r="8" spans="1:7" ht="15" customHeight="1" x14ac:dyDescent="0.35">
      <c r="A8" s="681" t="s">
        <v>132</v>
      </c>
      <c r="B8" s="682" t="s">
        <v>116</v>
      </c>
      <c r="C8" s="683">
        <v>12.6</v>
      </c>
      <c r="D8" s="683"/>
      <c r="E8" s="683"/>
      <c r="F8" s="683"/>
      <c r="G8" s="684"/>
    </row>
    <row r="9" spans="1:7" ht="15" customHeight="1" thickBot="1" x14ac:dyDescent="0.4">
      <c r="A9" s="685" t="s">
        <v>134</v>
      </c>
      <c r="B9" s="694" t="s">
        <v>87</v>
      </c>
      <c r="C9" s="687">
        <v>31.2</v>
      </c>
      <c r="D9" s="687"/>
      <c r="E9" s="687"/>
      <c r="F9" s="687"/>
      <c r="G9" s="688"/>
    </row>
    <row r="10" spans="1:7" ht="15" customHeight="1" x14ac:dyDescent="0.35">
      <c r="A10" s="702" t="s">
        <v>136</v>
      </c>
      <c r="B10" s="689" t="s">
        <v>117</v>
      </c>
      <c r="C10" s="710">
        <v>3</v>
      </c>
      <c r="D10" s="710"/>
      <c r="E10" s="710"/>
      <c r="F10" s="710"/>
      <c r="G10" s="710"/>
    </row>
    <row r="11" spans="1:7" ht="15" customHeight="1" x14ac:dyDescent="0.35">
      <c r="A11" s="691" t="s">
        <v>138</v>
      </c>
      <c r="B11" s="682" t="s">
        <v>88</v>
      </c>
      <c r="C11" s="711">
        <v>9.6</v>
      </c>
      <c r="D11" s="711"/>
      <c r="E11" s="711"/>
      <c r="F11" s="711"/>
      <c r="G11" s="711"/>
    </row>
    <row r="12" spans="1:7" ht="15" customHeight="1" x14ac:dyDescent="0.35">
      <c r="A12" s="681" t="s">
        <v>140</v>
      </c>
      <c r="B12" s="682" t="s">
        <v>99</v>
      </c>
      <c r="C12" s="711">
        <v>19.5</v>
      </c>
      <c r="D12" s="711"/>
      <c r="E12" s="711"/>
      <c r="F12" s="711"/>
      <c r="G12" s="711"/>
    </row>
    <row r="13" spans="1:7" ht="15" customHeight="1" x14ac:dyDescent="0.35">
      <c r="A13" s="691" t="s">
        <v>141</v>
      </c>
      <c r="B13" s="682" t="s">
        <v>142</v>
      </c>
      <c r="C13" s="711"/>
      <c r="D13" s="711"/>
      <c r="E13" s="711"/>
      <c r="F13" s="711"/>
      <c r="G13" s="711"/>
    </row>
    <row r="14" spans="1:7" ht="15" customHeight="1" x14ac:dyDescent="0.35">
      <c r="A14" s="681" t="s">
        <v>143</v>
      </c>
      <c r="B14" s="682" t="s">
        <v>144</v>
      </c>
      <c r="C14" s="711"/>
      <c r="D14" s="711"/>
      <c r="E14" s="711"/>
      <c r="F14" s="711"/>
      <c r="G14" s="711"/>
    </row>
    <row r="15" spans="1:7" ht="15" customHeight="1" x14ac:dyDescent="0.35">
      <c r="A15" s="691" t="s">
        <v>145</v>
      </c>
      <c r="B15" s="682" t="s">
        <v>146</v>
      </c>
      <c r="C15" s="711"/>
      <c r="D15" s="711"/>
      <c r="E15" s="711"/>
      <c r="F15" s="711"/>
      <c r="G15" s="711"/>
    </row>
    <row r="16" spans="1:7" ht="15" customHeight="1" x14ac:dyDescent="0.35">
      <c r="A16" s="691" t="s">
        <v>147</v>
      </c>
      <c r="B16" s="682" t="s">
        <v>180</v>
      </c>
      <c r="C16" s="711">
        <v>1.6</v>
      </c>
      <c r="D16" s="711"/>
      <c r="E16" s="711"/>
      <c r="F16" s="711"/>
      <c r="G16" s="711"/>
    </row>
    <row r="17" spans="1:7" ht="15" customHeight="1" x14ac:dyDescent="0.35">
      <c r="A17" s="691" t="s">
        <v>181</v>
      </c>
      <c r="B17" s="682" t="s">
        <v>148</v>
      </c>
      <c r="C17" s="711">
        <v>19.899999999999999</v>
      </c>
      <c r="D17" s="711"/>
      <c r="E17" s="711"/>
      <c r="F17" s="711"/>
      <c r="G17" s="711"/>
    </row>
    <row r="18" spans="1:7" ht="15" customHeight="1" x14ac:dyDescent="0.35">
      <c r="A18" s="691" t="s">
        <v>182</v>
      </c>
      <c r="B18" s="692" t="s">
        <v>183</v>
      </c>
      <c r="C18" s="711">
        <v>24.5</v>
      </c>
      <c r="D18" s="711"/>
      <c r="E18" s="711"/>
      <c r="F18" s="711"/>
      <c r="G18" s="711"/>
    </row>
    <row r="19" spans="1:7" ht="15" customHeight="1" x14ac:dyDescent="0.35">
      <c r="A19" s="681" t="s">
        <v>184</v>
      </c>
      <c r="B19" s="682" t="s">
        <v>185</v>
      </c>
      <c r="C19" s="711">
        <v>9.5</v>
      </c>
      <c r="D19" s="711"/>
      <c r="E19" s="711"/>
      <c r="F19" s="711"/>
      <c r="G19" s="711"/>
    </row>
    <row r="20" spans="1:7" ht="15" customHeight="1" x14ac:dyDescent="0.35">
      <c r="A20" s="681" t="s">
        <v>186</v>
      </c>
      <c r="B20" s="682" t="s">
        <v>187</v>
      </c>
      <c r="C20" s="711">
        <v>6.3</v>
      </c>
      <c r="D20" s="711"/>
      <c r="E20" s="711"/>
      <c r="F20" s="711"/>
      <c r="G20" s="711"/>
    </row>
    <row r="21" spans="1:7" ht="15" customHeight="1" thickBot="1" x14ac:dyDescent="0.4">
      <c r="A21" s="685" t="s">
        <v>188</v>
      </c>
      <c r="B21" s="694" t="s">
        <v>189</v>
      </c>
      <c r="C21" s="712">
        <v>16.5</v>
      </c>
      <c r="D21" s="712"/>
      <c r="E21" s="712"/>
      <c r="F21" s="712"/>
      <c r="G21" s="712"/>
    </row>
    <row r="22" spans="1:7" ht="15" customHeight="1" thickBot="1" x14ac:dyDescent="0.4">
      <c r="A22" s="2334"/>
      <c r="B22" s="665" t="s">
        <v>149</v>
      </c>
      <c r="C22" s="366"/>
      <c r="D22" s="696"/>
      <c r="E22" s="696"/>
      <c r="F22" s="696"/>
      <c r="G22" s="696"/>
    </row>
    <row r="23" spans="1:7" ht="15" customHeight="1" thickTop="1" thickBot="1" x14ac:dyDescent="0.4">
      <c r="A23" s="2335"/>
      <c r="B23" s="2333" t="s">
        <v>150</v>
      </c>
      <c r="C23" s="2321"/>
      <c r="D23" s="713"/>
      <c r="E23" s="713"/>
      <c r="F23" s="713"/>
      <c r="G23" s="335"/>
    </row>
    <row r="24" spans="1:7" ht="15" customHeight="1" thickBot="1" x14ac:dyDescent="0.4">
      <c r="A24" s="2336"/>
      <c r="B24" s="2330" t="s">
        <v>152</v>
      </c>
      <c r="C24" s="2332"/>
      <c r="D24" s="367"/>
      <c r="E24" s="367"/>
      <c r="F24" s="367"/>
      <c r="G24" s="367"/>
    </row>
    <row r="25" spans="1:7" ht="15" customHeight="1" thickTop="1" x14ac:dyDescent="0.35">
      <c r="A25" s="205"/>
      <c r="B25" s="47"/>
      <c r="C25" s="90"/>
      <c r="D25" s="90"/>
      <c r="E25" s="90"/>
      <c r="F25" s="47"/>
      <c r="G25" s="47"/>
    </row>
    <row r="26" spans="1:7" ht="17.100000000000001" customHeight="1" x14ac:dyDescent="0.35">
      <c r="A26" s="375" t="s">
        <v>190</v>
      </c>
      <c r="B26" s="47"/>
      <c r="C26" s="90"/>
      <c r="D26" s="90"/>
      <c r="E26" s="90"/>
      <c r="F26" s="47"/>
      <c r="G26" s="47"/>
    </row>
    <row r="27" spans="1:7" ht="17.100000000000001" customHeight="1" x14ac:dyDescent="0.35">
      <c r="A27" s="2316" t="s">
        <v>177</v>
      </c>
      <c r="B27" s="2316"/>
      <c r="C27" s="2316"/>
      <c r="D27" s="2316"/>
      <c r="E27" s="2316"/>
      <c r="F27" s="2316"/>
      <c r="G27" s="2316"/>
    </row>
    <row r="28" spans="1:7" ht="17.100000000000001" customHeight="1" x14ac:dyDescent="0.35">
      <c r="A28" s="2324" t="s">
        <v>124</v>
      </c>
      <c r="B28" s="2326" t="s">
        <v>125</v>
      </c>
      <c r="C28" s="2328" t="s">
        <v>160</v>
      </c>
      <c r="D28" s="2313" t="s">
        <v>127</v>
      </c>
      <c r="E28" s="2314"/>
      <c r="F28" s="2314"/>
      <c r="G28" s="2315"/>
    </row>
    <row r="29" spans="1:7" ht="31.5" customHeight="1" x14ac:dyDescent="0.35">
      <c r="A29" s="2325"/>
      <c r="B29" s="2327"/>
      <c r="C29" s="2328"/>
      <c r="D29" s="1141" t="s">
        <v>191</v>
      </c>
      <c r="E29" s="1141" t="s">
        <v>1099</v>
      </c>
      <c r="F29" s="1141" t="s">
        <v>179</v>
      </c>
      <c r="G29" s="1141" t="s">
        <v>131</v>
      </c>
    </row>
    <row r="30" spans="1:7" ht="15" customHeight="1" x14ac:dyDescent="0.35">
      <c r="A30" s="681" t="s">
        <v>132</v>
      </c>
      <c r="B30" s="682" t="s">
        <v>116</v>
      </c>
      <c r="C30" s="683">
        <v>12.6</v>
      </c>
      <c r="D30" s="683"/>
      <c r="E30" s="683"/>
      <c r="F30" s="683"/>
      <c r="G30" s="684"/>
    </row>
    <row r="31" spans="1:7" ht="15" customHeight="1" thickBot="1" x14ac:dyDescent="0.4">
      <c r="A31" s="685" t="s">
        <v>134</v>
      </c>
      <c r="B31" s="694" t="s">
        <v>87</v>
      </c>
      <c r="C31" s="687">
        <v>31.2</v>
      </c>
      <c r="D31" s="687"/>
      <c r="E31" s="687"/>
      <c r="F31" s="687"/>
      <c r="G31" s="688"/>
    </row>
    <row r="32" spans="1:7" ht="15" customHeight="1" x14ac:dyDescent="0.35">
      <c r="A32" s="702" t="s">
        <v>136</v>
      </c>
      <c r="B32" s="689" t="s">
        <v>117</v>
      </c>
      <c r="C32" s="710">
        <v>3</v>
      </c>
      <c r="D32" s="710"/>
      <c r="E32" s="710"/>
      <c r="F32" s="710"/>
      <c r="G32" s="710"/>
    </row>
    <row r="33" spans="1:7" ht="15" customHeight="1" x14ac:dyDescent="0.35">
      <c r="A33" s="691" t="s">
        <v>138</v>
      </c>
      <c r="B33" s="682" t="s">
        <v>88</v>
      </c>
      <c r="C33" s="710">
        <v>9.6</v>
      </c>
      <c r="D33" s="711"/>
      <c r="E33" s="711"/>
      <c r="F33" s="711"/>
      <c r="G33" s="711"/>
    </row>
    <row r="34" spans="1:7" ht="15" customHeight="1" x14ac:dyDescent="0.35">
      <c r="A34" s="681" t="s">
        <v>140</v>
      </c>
      <c r="B34" s="682" t="s">
        <v>99</v>
      </c>
      <c r="C34" s="710">
        <v>19.5</v>
      </c>
      <c r="D34" s="711"/>
      <c r="E34" s="711"/>
      <c r="F34" s="711"/>
      <c r="G34" s="711"/>
    </row>
    <row r="35" spans="1:7" ht="15" customHeight="1" x14ac:dyDescent="0.35">
      <c r="A35" s="691" t="s">
        <v>141</v>
      </c>
      <c r="B35" s="682" t="s">
        <v>142</v>
      </c>
      <c r="C35" s="710"/>
      <c r="D35" s="711"/>
      <c r="E35" s="711"/>
      <c r="F35" s="711"/>
      <c r="G35" s="711"/>
    </row>
    <row r="36" spans="1:7" ht="15" customHeight="1" x14ac:dyDescent="0.35">
      <c r="A36" s="681" t="s">
        <v>143</v>
      </c>
      <c r="B36" s="682" t="s">
        <v>144</v>
      </c>
      <c r="C36" s="710"/>
      <c r="D36" s="711"/>
      <c r="E36" s="711"/>
      <c r="F36" s="711"/>
      <c r="G36" s="711"/>
    </row>
    <row r="37" spans="1:7" ht="15" customHeight="1" x14ac:dyDescent="0.35">
      <c r="A37" s="691" t="s">
        <v>145</v>
      </c>
      <c r="B37" s="682" t="s">
        <v>146</v>
      </c>
      <c r="C37" s="710"/>
      <c r="D37" s="711"/>
      <c r="E37" s="711"/>
      <c r="F37" s="711"/>
      <c r="G37" s="711"/>
    </row>
    <row r="38" spans="1:7" ht="15" customHeight="1" x14ac:dyDescent="0.35">
      <c r="A38" s="691" t="s">
        <v>147</v>
      </c>
      <c r="B38" s="682" t="s">
        <v>180</v>
      </c>
      <c r="C38" s="710">
        <v>1.6</v>
      </c>
      <c r="D38" s="711"/>
      <c r="E38" s="711"/>
      <c r="F38" s="711"/>
      <c r="G38" s="711"/>
    </row>
    <row r="39" spans="1:7" ht="15" customHeight="1" x14ac:dyDescent="0.35">
      <c r="A39" s="691" t="s">
        <v>181</v>
      </c>
      <c r="B39" s="682" t="s">
        <v>148</v>
      </c>
      <c r="C39" s="710">
        <v>19.899999999999999</v>
      </c>
      <c r="D39" s="711"/>
      <c r="E39" s="711"/>
      <c r="F39" s="711"/>
      <c r="G39" s="711"/>
    </row>
    <row r="40" spans="1:7" ht="15" customHeight="1" x14ac:dyDescent="0.35">
      <c r="A40" s="691" t="s">
        <v>182</v>
      </c>
      <c r="B40" s="692" t="s">
        <v>183</v>
      </c>
      <c r="C40" s="710">
        <v>24.5</v>
      </c>
      <c r="D40" s="711"/>
      <c r="E40" s="711"/>
      <c r="F40" s="711"/>
      <c r="G40" s="711"/>
    </row>
    <row r="41" spans="1:7" ht="15" customHeight="1" x14ac:dyDescent="0.35">
      <c r="A41" s="681" t="s">
        <v>184</v>
      </c>
      <c r="B41" s="682" t="s">
        <v>185</v>
      </c>
      <c r="C41" s="710">
        <v>9.5</v>
      </c>
      <c r="D41" s="711"/>
      <c r="E41" s="711"/>
      <c r="F41" s="711"/>
      <c r="G41" s="711"/>
    </row>
    <row r="42" spans="1:7" ht="15" customHeight="1" x14ac:dyDescent="0.35">
      <c r="A42" s="681" t="s">
        <v>186</v>
      </c>
      <c r="B42" s="682" t="s">
        <v>187</v>
      </c>
      <c r="C42" s="710">
        <v>6.3000000000000007</v>
      </c>
      <c r="D42" s="711"/>
      <c r="E42" s="711"/>
      <c r="F42" s="711"/>
      <c r="G42" s="711"/>
    </row>
    <row r="43" spans="1:7" ht="15" customHeight="1" thickBot="1" x14ac:dyDescent="0.4">
      <c r="A43" s="685" t="s">
        <v>188</v>
      </c>
      <c r="B43" s="694" t="s">
        <v>189</v>
      </c>
      <c r="C43" s="712">
        <v>16.5</v>
      </c>
      <c r="D43" s="712"/>
      <c r="E43" s="712"/>
      <c r="F43" s="712"/>
      <c r="G43" s="712"/>
    </row>
    <row r="44" spans="1:7" ht="15" customHeight="1" thickBot="1" x14ac:dyDescent="0.4">
      <c r="A44" s="2334"/>
      <c r="B44" s="665" t="s">
        <v>149</v>
      </c>
      <c r="C44" s="366"/>
      <c r="D44" s="696"/>
      <c r="E44" s="696"/>
      <c r="F44" s="696"/>
      <c r="G44" s="696"/>
    </row>
    <row r="45" spans="1:7" ht="15" customHeight="1" thickTop="1" thickBot="1" x14ac:dyDescent="0.4">
      <c r="A45" s="2335"/>
      <c r="B45" s="2333" t="s">
        <v>150</v>
      </c>
      <c r="C45" s="2321"/>
      <c r="D45" s="713"/>
      <c r="E45" s="713"/>
      <c r="F45" s="713"/>
      <c r="G45" s="335"/>
    </row>
    <row r="46" spans="1:7" ht="15" customHeight="1" thickBot="1" x14ac:dyDescent="0.4">
      <c r="A46" s="2336"/>
      <c r="B46" s="2330" t="s">
        <v>152</v>
      </c>
      <c r="C46" s="2332"/>
      <c r="D46" s="367"/>
      <c r="E46" s="367"/>
      <c r="F46" s="367"/>
      <c r="G46" s="367"/>
    </row>
    <row r="47" spans="1:7" ht="15" customHeight="1" thickTop="1" x14ac:dyDescent="0.35">
      <c r="A47" s="205"/>
      <c r="B47" s="47"/>
      <c r="C47" s="90"/>
      <c r="D47" s="90"/>
      <c r="E47" s="90"/>
      <c r="F47" s="47"/>
      <c r="G47" s="47"/>
    </row>
    <row r="48" spans="1:7" ht="15" customHeight="1" x14ac:dyDescent="0.35">
      <c r="A48" s="205"/>
      <c r="B48" s="47"/>
      <c r="C48" s="90"/>
      <c r="D48" s="90"/>
      <c r="E48" s="90"/>
      <c r="F48" s="47"/>
      <c r="G48" s="47"/>
    </row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</sheetData>
  <mergeCells count="16">
    <mergeCell ref="B45:C45"/>
    <mergeCell ref="B46:C46"/>
    <mergeCell ref="A44:A46"/>
    <mergeCell ref="A28:A29"/>
    <mergeCell ref="B28:B29"/>
    <mergeCell ref="C28:C29"/>
    <mergeCell ref="D28:G28"/>
    <mergeCell ref="A5:G5"/>
    <mergeCell ref="A6:A7"/>
    <mergeCell ref="B6:B7"/>
    <mergeCell ref="C6:C7"/>
    <mergeCell ref="D6:G6"/>
    <mergeCell ref="A27:G27"/>
    <mergeCell ref="B23:C23"/>
    <mergeCell ref="B24:C24"/>
    <mergeCell ref="A22:A24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6">
    <tabColor theme="9"/>
  </sheetPr>
  <dimension ref="A1:I404"/>
  <sheetViews>
    <sheetView zoomScaleNormal="100" workbookViewId="0">
      <selection activeCell="A3" sqref="A3"/>
    </sheetView>
  </sheetViews>
  <sheetFormatPr baseColWidth="10" defaultColWidth="14.85546875" defaultRowHeight="21" x14ac:dyDescent="0.35"/>
  <cols>
    <col min="1" max="1" width="3.7109375" style="381" customWidth="1"/>
    <col min="2" max="2" width="22" style="41" customWidth="1"/>
    <col min="3" max="3" width="11" style="46" bestFit="1" customWidth="1"/>
    <col min="4" max="5" width="10.28515625" style="46" customWidth="1"/>
    <col min="6" max="6" width="10.85546875" style="44" customWidth="1"/>
    <col min="7" max="8" width="10.28515625" style="41" customWidth="1"/>
    <col min="9" max="9" width="1.5703125" style="41" customWidth="1"/>
    <col min="10" max="16384" width="14.85546875" style="41"/>
  </cols>
  <sheetData>
    <row r="1" spans="1:9" ht="15" customHeight="1" x14ac:dyDescent="0.35">
      <c r="A1" s="370" t="s">
        <v>192</v>
      </c>
    </row>
    <row r="2" spans="1:9" ht="15" customHeight="1" x14ac:dyDescent="0.35">
      <c r="A2" s="265" t="s">
        <v>193</v>
      </c>
    </row>
    <row r="3" spans="1:9" ht="15" customHeight="1" x14ac:dyDescent="0.35">
      <c r="A3" s="714"/>
    </row>
    <row r="4" spans="1:9" ht="15" customHeight="1" x14ac:dyDescent="0.35">
      <c r="A4" s="378" t="s">
        <v>3</v>
      </c>
      <c r="B4" s="47"/>
      <c r="C4" s="90"/>
      <c r="D4" s="90"/>
      <c r="E4" s="90"/>
      <c r="F4" s="47"/>
      <c r="G4" s="47"/>
      <c r="H4" s="47"/>
      <c r="I4" s="47"/>
    </row>
    <row r="5" spans="1:9" ht="17.100000000000001" customHeight="1" x14ac:dyDescent="0.35">
      <c r="A5" s="2340" t="s">
        <v>194</v>
      </c>
      <c r="B5" s="2341"/>
      <c r="C5" s="2341"/>
      <c r="D5" s="2341"/>
      <c r="E5" s="2341"/>
      <c r="F5" s="2341"/>
      <c r="G5" s="2341"/>
      <c r="H5" s="2342"/>
      <c r="I5" s="47"/>
    </row>
    <row r="6" spans="1:9" ht="17.100000000000001" customHeight="1" x14ac:dyDescent="0.35">
      <c r="A6" s="2343" t="s">
        <v>124</v>
      </c>
      <c r="B6" s="2344" t="s">
        <v>125</v>
      </c>
      <c r="C6" s="2345" t="s">
        <v>195</v>
      </c>
      <c r="D6" s="2313" t="s">
        <v>127</v>
      </c>
      <c r="E6" s="2314"/>
      <c r="F6" s="2314"/>
      <c r="G6" s="2314"/>
      <c r="H6" s="2315"/>
      <c r="I6" s="47"/>
    </row>
    <row r="7" spans="1:9" ht="31.5" customHeight="1" x14ac:dyDescent="0.35">
      <c r="A7" s="2325"/>
      <c r="B7" s="2327"/>
      <c r="C7" s="2328"/>
      <c r="D7" s="1141" t="s">
        <v>178</v>
      </c>
      <c r="E7" s="1141" t="s">
        <v>196</v>
      </c>
      <c r="F7" s="1141" t="s">
        <v>197</v>
      </c>
      <c r="G7" s="1141" t="s">
        <v>198</v>
      </c>
      <c r="H7" s="1141" t="s">
        <v>131</v>
      </c>
      <c r="I7" s="47"/>
    </row>
    <row r="8" spans="1:9" ht="15" customHeight="1" x14ac:dyDescent="0.35">
      <c r="A8" s="681" t="s">
        <v>132</v>
      </c>
      <c r="B8" s="682" t="s">
        <v>116</v>
      </c>
      <c r="C8" s="715">
        <v>54810</v>
      </c>
      <c r="D8" s="715"/>
      <c r="E8" s="715"/>
      <c r="F8" s="715"/>
      <c r="G8" s="716"/>
      <c r="H8" s="716"/>
      <c r="I8" s="47"/>
    </row>
    <row r="9" spans="1:9" ht="15" customHeight="1" thickBot="1" x14ac:dyDescent="0.4">
      <c r="A9" s="685" t="s">
        <v>134</v>
      </c>
      <c r="B9" s="694" t="s">
        <v>87</v>
      </c>
      <c r="C9" s="717">
        <v>34450</v>
      </c>
      <c r="D9" s="717"/>
      <c r="E9" s="717"/>
      <c r="F9" s="717"/>
      <c r="G9" s="718"/>
      <c r="H9" s="718"/>
      <c r="I9" s="47"/>
    </row>
    <row r="10" spans="1:9" ht="15" customHeight="1" x14ac:dyDescent="0.35">
      <c r="A10" s="702" t="s">
        <v>136</v>
      </c>
      <c r="B10" s="689" t="s">
        <v>117</v>
      </c>
      <c r="C10" s="719">
        <v>5360</v>
      </c>
      <c r="D10" s="719"/>
      <c r="E10" s="719"/>
      <c r="F10" s="719"/>
      <c r="G10" s="719"/>
      <c r="H10" s="719"/>
      <c r="I10" s="511"/>
    </row>
    <row r="11" spans="1:9" ht="15" customHeight="1" x14ac:dyDescent="0.35">
      <c r="A11" s="691" t="s">
        <v>138</v>
      </c>
      <c r="B11" s="682" t="s">
        <v>99</v>
      </c>
      <c r="C11" s="720">
        <v>22600</v>
      </c>
      <c r="D11" s="720"/>
      <c r="E11" s="720"/>
      <c r="F11" s="720"/>
      <c r="G11" s="720"/>
      <c r="H11" s="720"/>
      <c r="I11" s="86"/>
    </row>
    <row r="12" spans="1:9" ht="15" customHeight="1" x14ac:dyDescent="0.35">
      <c r="A12" s="681" t="s">
        <v>140</v>
      </c>
      <c r="B12" s="692" t="s">
        <v>199</v>
      </c>
      <c r="C12" s="720"/>
      <c r="D12" s="720"/>
      <c r="E12" s="720"/>
      <c r="F12" s="720"/>
      <c r="G12" s="720"/>
      <c r="H12" s="720"/>
      <c r="I12" s="86"/>
    </row>
    <row r="13" spans="1:9" ht="15" customHeight="1" x14ac:dyDescent="0.35">
      <c r="A13" s="691" t="s">
        <v>141</v>
      </c>
      <c r="B13" s="682" t="s">
        <v>146</v>
      </c>
      <c r="C13" s="720"/>
      <c r="D13" s="720"/>
      <c r="E13" s="720"/>
      <c r="F13" s="720"/>
      <c r="G13" s="720"/>
      <c r="H13" s="720"/>
      <c r="I13" s="86"/>
    </row>
    <row r="14" spans="1:9" ht="15" customHeight="1" x14ac:dyDescent="0.35">
      <c r="A14" s="681" t="s">
        <v>143</v>
      </c>
      <c r="B14" s="682" t="s">
        <v>200</v>
      </c>
      <c r="C14" s="720">
        <v>400</v>
      </c>
      <c r="D14" s="720"/>
      <c r="E14" s="720"/>
      <c r="F14" s="720"/>
      <c r="G14" s="720"/>
      <c r="H14" s="720"/>
      <c r="I14" s="511"/>
    </row>
    <row r="15" spans="1:9" ht="15" customHeight="1" x14ac:dyDescent="0.35">
      <c r="A15" s="691" t="s">
        <v>145</v>
      </c>
      <c r="B15" s="682" t="s">
        <v>81</v>
      </c>
      <c r="C15" s="720">
        <v>1995</v>
      </c>
      <c r="D15" s="720"/>
      <c r="E15" s="720"/>
      <c r="F15" s="720"/>
      <c r="G15" s="720"/>
      <c r="H15" s="720"/>
      <c r="I15" s="511"/>
    </row>
    <row r="16" spans="1:9" ht="15" customHeight="1" x14ac:dyDescent="0.35">
      <c r="A16" s="691" t="s">
        <v>147</v>
      </c>
      <c r="B16" s="682" t="s">
        <v>201</v>
      </c>
      <c r="C16" s="720">
        <v>2400</v>
      </c>
      <c r="D16" s="720"/>
      <c r="E16" s="720"/>
      <c r="F16" s="720"/>
      <c r="G16" s="720"/>
      <c r="H16" s="720"/>
      <c r="I16" s="511"/>
    </row>
    <row r="17" spans="1:9" ht="15" customHeight="1" x14ac:dyDescent="0.35">
      <c r="A17" s="691" t="s">
        <v>181</v>
      </c>
      <c r="B17" s="682" t="s">
        <v>202</v>
      </c>
      <c r="C17" s="720">
        <v>1800</v>
      </c>
      <c r="D17" s="720"/>
      <c r="E17" s="720"/>
      <c r="F17" s="720"/>
      <c r="G17" s="720"/>
      <c r="H17" s="720"/>
      <c r="I17" s="511"/>
    </row>
    <row r="18" spans="1:9" ht="15" customHeight="1" x14ac:dyDescent="0.35">
      <c r="A18" s="691" t="s">
        <v>182</v>
      </c>
      <c r="B18" s="682" t="s">
        <v>203</v>
      </c>
      <c r="C18" s="720">
        <v>315</v>
      </c>
      <c r="D18" s="720"/>
      <c r="E18" s="720"/>
      <c r="F18" s="720"/>
      <c r="G18" s="720"/>
      <c r="H18" s="720"/>
      <c r="I18" s="511"/>
    </row>
    <row r="19" spans="1:9" ht="15" customHeight="1" x14ac:dyDescent="0.35">
      <c r="A19" s="681" t="s">
        <v>184</v>
      </c>
      <c r="B19" s="682" t="s">
        <v>204</v>
      </c>
      <c r="C19" s="720">
        <v>300</v>
      </c>
      <c r="D19" s="720"/>
      <c r="E19" s="720"/>
      <c r="F19" s="720"/>
      <c r="G19" s="720"/>
      <c r="H19" s="720"/>
      <c r="I19" s="511"/>
    </row>
    <row r="20" spans="1:9" ht="15" customHeight="1" x14ac:dyDescent="0.35">
      <c r="A20" s="681" t="s">
        <v>186</v>
      </c>
      <c r="B20" s="682" t="s">
        <v>148</v>
      </c>
      <c r="C20" s="720">
        <v>6590</v>
      </c>
      <c r="D20" s="720"/>
      <c r="E20" s="720"/>
      <c r="F20" s="720"/>
      <c r="G20" s="720"/>
      <c r="H20" s="720"/>
      <c r="I20" s="511"/>
    </row>
    <row r="21" spans="1:9" ht="15" customHeight="1" x14ac:dyDescent="0.35">
      <c r="A21" s="681" t="s">
        <v>188</v>
      </c>
      <c r="B21" s="692" t="s">
        <v>183</v>
      </c>
      <c r="C21" s="720">
        <v>6400</v>
      </c>
      <c r="D21" s="720"/>
      <c r="E21" s="720"/>
      <c r="F21" s="720"/>
      <c r="G21" s="720"/>
      <c r="H21" s="720"/>
      <c r="I21" s="511"/>
    </row>
    <row r="22" spans="1:9" ht="15" customHeight="1" x14ac:dyDescent="0.35">
      <c r="A22" s="691" t="s">
        <v>205</v>
      </c>
      <c r="B22" s="692" t="s">
        <v>185</v>
      </c>
      <c r="C22" s="720">
        <v>800</v>
      </c>
      <c r="D22" s="720"/>
      <c r="E22" s="720"/>
      <c r="F22" s="720"/>
      <c r="G22" s="720"/>
      <c r="H22" s="720"/>
      <c r="I22" s="86"/>
    </row>
    <row r="23" spans="1:9" ht="15" customHeight="1" thickBot="1" x14ac:dyDescent="0.4">
      <c r="A23" s="685" t="s">
        <v>206</v>
      </c>
      <c r="B23" s="686" t="s">
        <v>187</v>
      </c>
      <c r="C23" s="721">
        <v>3600</v>
      </c>
      <c r="D23" s="721"/>
      <c r="E23" s="721"/>
      <c r="F23" s="721"/>
      <c r="G23" s="721"/>
      <c r="H23" s="721"/>
      <c r="I23" s="511"/>
    </row>
    <row r="24" spans="1:9" ht="15" customHeight="1" thickBot="1" x14ac:dyDescent="0.4">
      <c r="A24" s="2337"/>
      <c r="B24" s="665" t="s">
        <v>149</v>
      </c>
      <c r="C24" s="383"/>
      <c r="D24" s="722"/>
      <c r="E24" s="722"/>
      <c r="F24" s="722"/>
      <c r="G24" s="722"/>
      <c r="H24" s="722"/>
      <c r="I24" s="47"/>
    </row>
    <row r="25" spans="1:9" ht="15" customHeight="1" thickTop="1" thickBot="1" x14ac:dyDescent="0.4">
      <c r="A25" s="2338"/>
      <c r="B25" s="2333" t="s">
        <v>150</v>
      </c>
      <c r="C25" s="2321"/>
      <c r="D25" s="385"/>
      <c r="E25" s="385"/>
      <c r="F25" s="723"/>
      <c r="G25" s="384"/>
      <c r="H25" s="384"/>
      <c r="I25" s="47"/>
    </row>
    <row r="26" spans="1:9" ht="15" customHeight="1" thickBot="1" x14ac:dyDescent="0.4">
      <c r="A26" s="2339"/>
      <c r="B26" s="2330" t="s">
        <v>152</v>
      </c>
      <c r="C26" s="2332"/>
      <c r="D26" s="379"/>
      <c r="E26" s="379"/>
      <c r="F26" s="380"/>
      <c r="G26" s="379"/>
      <c r="H26" s="379"/>
      <c r="I26" s="47"/>
    </row>
    <row r="27" spans="1:9" ht="15" customHeight="1" thickTop="1" x14ac:dyDescent="0.35"/>
    <row r="28" spans="1:9" ht="15" customHeight="1" x14ac:dyDescent="0.35">
      <c r="A28" s="364" t="s">
        <v>109</v>
      </c>
      <c r="C28" s="90"/>
      <c r="D28" s="90"/>
      <c r="E28" s="90"/>
      <c r="F28" s="47"/>
      <c r="G28" s="47"/>
      <c r="H28" s="47"/>
    </row>
    <row r="29" spans="1:9" ht="15" customHeight="1" x14ac:dyDescent="0.35">
      <c r="A29" s="382"/>
      <c r="B29" s="47"/>
      <c r="C29" s="90"/>
      <c r="D29" s="90"/>
      <c r="E29" s="90"/>
      <c r="F29" s="47"/>
      <c r="G29" s="47"/>
      <c r="H29" s="47"/>
    </row>
    <row r="30" spans="1:9" ht="15" customHeight="1" x14ac:dyDescent="0.35"/>
    <row r="31" spans="1:9" ht="15" customHeight="1" x14ac:dyDescent="0.35"/>
    <row r="32" spans="1:9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</sheetData>
  <mergeCells count="8">
    <mergeCell ref="B25:C25"/>
    <mergeCell ref="B26:C26"/>
    <mergeCell ref="A24:A26"/>
    <mergeCell ref="D6:H6"/>
    <mergeCell ref="A5:H5"/>
    <mergeCell ref="A6:A7"/>
    <mergeCell ref="B6:B7"/>
    <mergeCell ref="C6:C7"/>
  </mergeCells>
  <pageMargins left="0" right="1.8503937007874016" top="1.2204724409448819" bottom="0.70866141732283472" header="0" footer="0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7">
    <tabColor theme="9"/>
  </sheetPr>
  <dimension ref="A1:I592"/>
  <sheetViews>
    <sheetView zoomScaleNormal="100" workbookViewId="0">
      <selection activeCell="A3" sqref="A3"/>
    </sheetView>
  </sheetViews>
  <sheetFormatPr baseColWidth="10" defaultColWidth="14.85546875" defaultRowHeight="21" x14ac:dyDescent="0.35"/>
  <cols>
    <col min="1" max="1" width="3.7109375" style="222" customWidth="1"/>
    <col min="2" max="2" width="22" style="41" customWidth="1"/>
    <col min="3" max="5" width="10.7109375" style="46" customWidth="1"/>
    <col min="6" max="6" width="10.85546875" style="44" customWidth="1"/>
    <col min="7" max="8" width="10.7109375" style="41" customWidth="1"/>
    <col min="9" max="9" width="1.85546875" style="41" customWidth="1"/>
    <col min="10" max="16384" width="14.85546875" style="41"/>
  </cols>
  <sheetData>
    <row r="1" spans="1:9" ht="15" customHeight="1" x14ac:dyDescent="0.35">
      <c r="A1" s="370" t="s">
        <v>192</v>
      </c>
    </row>
    <row r="2" spans="1:9" ht="15" customHeight="1" x14ac:dyDescent="0.35">
      <c r="A2" s="265" t="s">
        <v>193</v>
      </c>
    </row>
    <row r="3" spans="1:9" ht="15" customHeight="1" x14ac:dyDescent="0.35">
      <c r="A3" s="265"/>
    </row>
    <row r="4" spans="1:9" ht="15" customHeight="1" x14ac:dyDescent="0.35">
      <c r="A4" s="378" t="s">
        <v>40</v>
      </c>
    </row>
    <row r="5" spans="1:9" ht="17.100000000000001" customHeight="1" x14ac:dyDescent="0.35">
      <c r="A5" s="2346" t="s">
        <v>194</v>
      </c>
      <c r="B5" s="2347"/>
      <c r="C5" s="2347"/>
      <c r="D5" s="2347"/>
      <c r="E5" s="2347"/>
      <c r="F5" s="2347"/>
      <c r="G5" s="2347"/>
      <c r="H5" s="2348"/>
      <c r="I5" s="47"/>
    </row>
    <row r="6" spans="1:9" ht="17.100000000000001" customHeight="1" x14ac:dyDescent="0.35">
      <c r="A6" s="2343" t="s">
        <v>124</v>
      </c>
      <c r="B6" s="2344" t="s">
        <v>125</v>
      </c>
      <c r="C6" s="2345" t="s">
        <v>195</v>
      </c>
      <c r="D6" s="2313" t="s">
        <v>127</v>
      </c>
      <c r="E6" s="2314"/>
      <c r="F6" s="2314"/>
      <c r="G6" s="2314"/>
      <c r="H6" s="2315"/>
      <c r="I6" s="47"/>
    </row>
    <row r="7" spans="1:9" ht="31.5" customHeight="1" x14ac:dyDescent="0.35">
      <c r="A7" s="2325"/>
      <c r="B7" s="2327"/>
      <c r="C7" s="2328"/>
      <c r="D7" s="1141" t="s">
        <v>178</v>
      </c>
      <c r="E7" s="1141" t="s">
        <v>196</v>
      </c>
      <c r="F7" s="1141" t="s">
        <v>197</v>
      </c>
      <c r="G7" s="1141" t="s">
        <v>198</v>
      </c>
      <c r="H7" s="1141" t="s">
        <v>131</v>
      </c>
      <c r="I7" s="47"/>
    </row>
    <row r="8" spans="1:9" ht="15" customHeight="1" x14ac:dyDescent="0.35">
      <c r="A8" s="681" t="s">
        <v>132</v>
      </c>
      <c r="B8" s="682" t="s">
        <v>116</v>
      </c>
      <c r="C8" s="724">
        <v>54810</v>
      </c>
      <c r="D8" s="715"/>
      <c r="E8" s="715"/>
      <c r="F8" s="715"/>
      <c r="G8" s="716"/>
      <c r="H8" s="716"/>
      <c r="I8" s="47"/>
    </row>
    <row r="9" spans="1:9" ht="15" customHeight="1" thickBot="1" x14ac:dyDescent="0.4">
      <c r="A9" s="685" t="s">
        <v>134</v>
      </c>
      <c r="B9" s="694" t="s">
        <v>87</v>
      </c>
      <c r="C9" s="725">
        <v>34450</v>
      </c>
      <c r="D9" s="717"/>
      <c r="E9" s="717"/>
      <c r="F9" s="717"/>
      <c r="G9" s="718"/>
      <c r="H9" s="718"/>
      <c r="I9" s="47"/>
    </row>
    <row r="10" spans="1:9" ht="15" customHeight="1" x14ac:dyDescent="0.35">
      <c r="A10" s="702" t="s">
        <v>136</v>
      </c>
      <c r="B10" s="689" t="s">
        <v>117</v>
      </c>
      <c r="C10" s="726">
        <v>5360</v>
      </c>
      <c r="D10" s="719"/>
      <c r="E10" s="719"/>
      <c r="F10" s="719"/>
      <c r="G10" s="719"/>
      <c r="H10" s="719"/>
      <c r="I10" s="283"/>
    </row>
    <row r="11" spans="1:9" ht="15" customHeight="1" x14ac:dyDescent="0.35">
      <c r="A11" s="691" t="s">
        <v>138</v>
      </c>
      <c r="B11" s="682" t="s">
        <v>99</v>
      </c>
      <c r="C11" s="727">
        <v>22600</v>
      </c>
      <c r="D11" s="720"/>
      <c r="E11" s="720"/>
      <c r="F11" s="720"/>
      <c r="G11" s="728"/>
      <c r="H11" s="720"/>
      <c r="I11" s="47"/>
    </row>
    <row r="12" spans="1:9" ht="15" customHeight="1" x14ac:dyDescent="0.35">
      <c r="A12" s="681" t="s">
        <v>140</v>
      </c>
      <c r="B12" s="692" t="s">
        <v>199</v>
      </c>
      <c r="C12" s="727"/>
      <c r="D12" s="720"/>
      <c r="E12" s="720"/>
      <c r="F12" s="720"/>
      <c r="G12" s="720"/>
      <c r="H12" s="720"/>
      <c r="I12" s="47"/>
    </row>
    <row r="13" spans="1:9" ht="15" customHeight="1" x14ac:dyDescent="0.35">
      <c r="A13" s="691" t="s">
        <v>141</v>
      </c>
      <c r="B13" s="682" t="s">
        <v>146</v>
      </c>
      <c r="C13" s="727"/>
      <c r="D13" s="720"/>
      <c r="E13" s="720"/>
      <c r="F13" s="720"/>
      <c r="G13" s="720"/>
      <c r="H13" s="720"/>
      <c r="I13" s="47"/>
    </row>
    <row r="14" spans="1:9" ht="15" customHeight="1" x14ac:dyDescent="0.35">
      <c r="A14" s="681" t="s">
        <v>143</v>
      </c>
      <c r="B14" s="682" t="s">
        <v>200</v>
      </c>
      <c r="C14" s="727">
        <v>400</v>
      </c>
      <c r="D14" s="720"/>
      <c r="E14" s="720"/>
      <c r="F14" s="720"/>
      <c r="G14" s="720"/>
      <c r="H14" s="720"/>
      <c r="I14" s="283"/>
    </row>
    <row r="15" spans="1:9" ht="15" customHeight="1" x14ac:dyDescent="0.35">
      <c r="A15" s="691" t="s">
        <v>145</v>
      </c>
      <c r="B15" s="682" t="s">
        <v>81</v>
      </c>
      <c r="C15" s="727">
        <v>1995</v>
      </c>
      <c r="D15" s="720"/>
      <c r="E15" s="720"/>
      <c r="F15" s="720"/>
      <c r="G15" s="720"/>
      <c r="H15" s="720"/>
      <c r="I15" s="283"/>
    </row>
    <row r="16" spans="1:9" ht="15" customHeight="1" x14ac:dyDescent="0.35">
      <c r="A16" s="691" t="s">
        <v>147</v>
      </c>
      <c r="B16" s="682" t="s">
        <v>201</v>
      </c>
      <c r="C16" s="727">
        <v>2400</v>
      </c>
      <c r="D16" s="720"/>
      <c r="E16" s="720"/>
      <c r="F16" s="720"/>
      <c r="G16" s="720"/>
      <c r="H16" s="720"/>
      <c r="I16" s="283"/>
    </row>
    <row r="17" spans="1:9" ht="15" customHeight="1" x14ac:dyDescent="0.35">
      <c r="A17" s="691" t="s">
        <v>181</v>
      </c>
      <c r="B17" s="682" t="s">
        <v>202</v>
      </c>
      <c r="C17" s="727">
        <v>1800</v>
      </c>
      <c r="D17" s="720"/>
      <c r="E17" s="720"/>
      <c r="F17" s="720"/>
      <c r="G17" s="720"/>
      <c r="H17" s="720"/>
      <c r="I17" s="283"/>
    </row>
    <row r="18" spans="1:9" ht="15" customHeight="1" x14ac:dyDescent="0.35">
      <c r="A18" s="691" t="s">
        <v>182</v>
      </c>
      <c r="B18" s="682" t="s">
        <v>203</v>
      </c>
      <c r="C18" s="727">
        <v>315</v>
      </c>
      <c r="D18" s="720"/>
      <c r="E18" s="720"/>
      <c r="F18" s="720"/>
      <c r="G18" s="720"/>
      <c r="H18" s="720"/>
      <c r="I18" s="283"/>
    </row>
    <row r="19" spans="1:9" ht="15" customHeight="1" x14ac:dyDescent="0.35">
      <c r="A19" s="681" t="s">
        <v>184</v>
      </c>
      <c r="B19" s="682" t="s">
        <v>204</v>
      </c>
      <c r="C19" s="727">
        <v>300</v>
      </c>
      <c r="D19" s="720"/>
      <c r="E19" s="720"/>
      <c r="F19" s="720"/>
      <c r="G19" s="720"/>
      <c r="H19" s="720"/>
      <c r="I19" s="283"/>
    </row>
    <row r="20" spans="1:9" ht="15" customHeight="1" x14ac:dyDescent="0.35">
      <c r="A20" s="681" t="s">
        <v>186</v>
      </c>
      <c r="B20" s="682" t="s">
        <v>148</v>
      </c>
      <c r="C20" s="727">
        <v>6590</v>
      </c>
      <c r="D20" s="720"/>
      <c r="E20" s="720"/>
      <c r="F20" s="720"/>
      <c r="G20" s="720"/>
      <c r="H20" s="720"/>
      <c r="I20" s="283"/>
    </row>
    <row r="21" spans="1:9" ht="15" customHeight="1" x14ac:dyDescent="0.35">
      <c r="A21" s="681" t="s">
        <v>188</v>
      </c>
      <c r="B21" s="692" t="s">
        <v>183</v>
      </c>
      <c r="C21" s="727">
        <v>6400</v>
      </c>
      <c r="D21" s="720"/>
      <c r="E21" s="720"/>
      <c r="F21" s="720"/>
      <c r="G21" s="720"/>
      <c r="H21" s="720"/>
      <c r="I21" s="283"/>
    </row>
    <row r="22" spans="1:9" ht="15" customHeight="1" x14ac:dyDescent="0.35">
      <c r="A22" s="691" t="s">
        <v>205</v>
      </c>
      <c r="B22" s="692" t="s">
        <v>185</v>
      </c>
      <c r="C22" s="727">
        <v>800</v>
      </c>
      <c r="D22" s="720"/>
      <c r="E22" s="720"/>
      <c r="F22" s="720"/>
      <c r="G22" s="720"/>
      <c r="H22" s="720"/>
      <c r="I22" s="47"/>
    </row>
    <row r="23" spans="1:9" ht="15" customHeight="1" thickBot="1" x14ac:dyDescent="0.4">
      <c r="A23" s="685" t="s">
        <v>206</v>
      </c>
      <c r="B23" s="686" t="s">
        <v>187</v>
      </c>
      <c r="C23" s="729">
        <v>3600</v>
      </c>
      <c r="D23" s="721"/>
      <c r="E23" s="721"/>
      <c r="F23" s="721"/>
      <c r="G23" s="721"/>
      <c r="H23" s="721"/>
      <c r="I23" s="283"/>
    </row>
    <row r="24" spans="1:9" ht="15" customHeight="1" thickBot="1" x14ac:dyDescent="0.4">
      <c r="A24" s="2335"/>
      <c r="B24" s="665" t="s">
        <v>149</v>
      </c>
      <c r="C24" s="386"/>
      <c r="D24" s="722"/>
      <c r="E24" s="722"/>
      <c r="F24" s="722"/>
      <c r="G24" s="722"/>
      <c r="H24" s="722"/>
      <c r="I24" s="284"/>
    </row>
    <row r="25" spans="1:9" ht="15" customHeight="1" thickTop="1" thickBot="1" x14ac:dyDescent="0.4">
      <c r="A25" s="2335"/>
      <c r="B25" s="2333" t="s">
        <v>150</v>
      </c>
      <c r="C25" s="2321"/>
      <c r="D25" s="385"/>
      <c r="E25" s="385"/>
      <c r="F25" s="723"/>
      <c r="G25" s="384"/>
      <c r="H25" s="384"/>
      <c r="I25" s="47"/>
    </row>
    <row r="26" spans="1:9" ht="15" customHeight="1" thickBot="1" x14ac:dyDescent="0.4">
      <c r="A26" s="2336"/>
      <c r="B26" s="2330" t="s">
        <v>152</v>
      </c>
      <c r="C26" s="2332"/>
      <c r="D26" s="379"/>
      <c r="E26" s="379"/>
      <c r="F26" s="380"/>
      <c r="G26" s="379"/>
      <c r="H26" s="379"/>
      <c r="I26" s="47"/>
    </row>
    <row r="27" spans="1:9" ht="15" customHeight="1" thickTop="1" x14ac:dyDescent="0.35">
      <c r="A27" s="205"/>
      <c r="B27" s="47"/>
      <c r="C27" s="90"/>
      <c r="D27" s="90"/>
      <c r="E27" s="90"/>
      <c r="F27" s="47"/>
      <c r="G27" s="47"/>
      <c r="H27" s="47"/>
      <c r="I27" s="47"/>
    </row>
    <row r="28" spans="1:9" ht="15" customHeight="1" x14ac:dyDescent="0.35">
      <c r="A28" s="67" t="s">
        <v>109</v>
      </c>
      <c r="C28" s="90"/>
      <c r="D28" s="90"/>
      <c r="E28" s="90"/>
      <c r="F28" s="47"/>
      <c r="G28" s="47"/>
      <c r="H28" s="47"/>
      <c r="I28" s="47"/>
    </row>
    <row r="29" spans="1:9" ht="15" customHeight="1" x14ac:dyDescent="0.35"/>
    <row r="30" spans="1:9" ht="15" customHeight="1" x14ac:dyDescent="0.35"/>
    <row r="31" spans="1:9" ht="15" customHeight="1" x14ac:dyDescent="0.35"/>
    <row r="32" spans="1:9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  <row r="495" ht="15" customHeight="1" x14ac:dyDescent="0.35"/>
    <row r="496" ht="15" customHeight="1" x14ac:dyDescent="0.35"/>
    <row r="497" ht="15" customHeight="1" x14ac:dyDescent="0.35"/>
    <row r="498" ht="15" customHeight="1" x14ac:dyDescent="0.35"/>
    <row r="499" ht="15" customHeight="1" x14ac:dyDescent="0.35"/>
    <row r="500" ht="15" customHeight="1" x14ac:dyDescent="0.35"/>
    <row r="501" ht="15" customHeight="1" x14ac:dyDescent="0.35"/>
    <row r="502" ht="15" customHeight="1" x14ac:dyDescent="0.35"/>
    <row r="503" ht="15" customHeight="1" x14ac:dyDescent="0.35"/>
    <row r="504" ht="15" customHeight="1" x14ac:dyDescent="0.35"/>
    <row r="505" ht="15" customHeight="1" x14ac:dyDescent="0.35"/>
    <row r="506" ht="15" customHeight="1" x14ac:dyDescent="0.35"/>
    <row r="507" ht="15" customHeight="1" x14ac:dyDescent="0.35"/>
    <row r="508" ht="15" customHeight="1" x14ac:dyDescent="0.35"/>
    <row r="509" ht="15" customHeight="1" x14ac:dyDescent="0.35"/>
    <row r="510" ht="15" customHeight="1" x14ac:dyDescent="0.35"/>
    <row r="511" ht="15" customHeight="1" x14ac:dyDescent="0.35"/>
    <row r="512" ht="15" customHeight="1" x14ac:dyDescent="0.35"/>
    <row r="513" ht="15" customHeight="1" x14ac:dyDescent="0.35"/>
    <row r="514" ht="15" customHeight="1" x14ac:dyDescent="0.35"/>
    <row r="515" ht="15" customHeight="1" x14ac:dyDescent="0.35"/>
    <row r="516" ht="15" customHeight="1" x14ac:dyDescent="0.35"/>
    <row r="517" ht="15" customHeight="1" x14ac:dyDescent="0.35"/>
    <row r="518" ht="15" customHeight="1" x14ac:dyDescent="0.35"/>
    <row r="519" ht="15" customHeight="1" x14ac:dyDescent="0.35"/>
    <row r="520" ht="15" customHeight="1" x14ac:dyDescent="0.35"/>
    <row r="521" ht="15" customHeight="1" x14ac:dyDescent="0.35"/>
    <row r="522" ht="15" customHeight="1" x14ac:dyDescent="0.35"/>
    <row r="523" ht="15" customHeight="1" x14ac:dyDescent="0.35"/>
    <row r="524" ht="15" customHeight="1" x14ac:dyDescent="0.35"/>
    <row r="525" ht="15" customHeight="1" x14ac:dyDescent="0.35"/>
    <row r="526" ht="15" customHeight="1" x14ac:dyDescent="0.35"/>
    <row r="527" ht="15" customHeight="1" x14ac:dyDescent="0.35"/>
    <row r="528" ht="15" customHeight="1" x14ac:dyDescent="0.35"/>
    <row r="529" ht="15" customHeight="1" x14ac:dyDescent="0.35"/>
    <row r="530" ht="15" customHeight="1" x14ac:dyDescent="0.35"/>
    <row r="531" ht="15" customHeight="1" x14ac:dyDescent="0.35"/>
    <row r="532" ht="15" customHeight="1" x14ac:dyDescent="0.35"/>
    <row r="533" ht="15" customHeight="1" x14ac:dyDescent="0.35"/>
    <row r="534" ht="15" customHeight="1" x14ac:dyDescent="0.35"/>
    <row r="535" ht="15" customHeight="1" x14ac:dyDescent="0.35"/>
    <row r="536" ht="15" customHeight="1" x14ac:dyDescent="0.35"/>
    <row r="537" ht="15" customHeight="1" x14ac:dyDescent="0.35"/>
    <row r="538" ht="15" customHeight="1" x14ac:dyDescent="0.35"/>
    <row r="539" ht="15" customHeight="1" x14ac:dyDescent="0.35"/>
    <row r="540" ht="15" customHeight="1" x14ac:dyDescent="0.35"/>
    <row r="541" ht="15" customHeight="1" x14ac:dyDescent="0.35"/>
    <row r="542" ht="15" customHeight="1" x14ac:dyDescent="0.35"/>
    <row r="543" ht="15" customHeight="1" x14ac:dyDescent="0.35"/>
    <row r="544" ht="15" customHeight="1" x14ac:dyDescent="0.35"/>
    <row r="545" ht="15" customHeight="1" x14ac:dyDescent="0.35"/>
    <row r="546" ht="15" customHeight="1" x14ac:dyDescent="0.35"/>
    <row r="547" ht="15" customHeight="1" x14ac:dyDescent="0.35"/>
    <row r="548" ht="15" customHeight="1" x14ac:dyDescent="0.35"/>
    <row r="549" ht="15" customHeight="1" x14ac:dyDescent="0.35"/>
    <row r="550" ht="15" customHeight="1" x14ac:dyDescent="0.35"/>
    <row r="551" ht="15" customHeight="1" x14ac:dyDescent="0.35"/>
    <row r="552" ht="15" customHeight="1" x14ac:dyDescent="0.35"/>
    <row r="553" ht="15" customHeight="1" x14ac:dyDescent="0.35"/>
    <row r="554" ht="15" customHeight="1" x14ac:dyDescent="0.35"/>
    <row r="555" ht="15" customHeight="1" x14ac:dyDescent="0.35"/>
    <row r="556" ht="15" customHeight="1" x14ac:dyDescent="0.35"/>
    <row r="557" ht="15" customHeight="1" x14ac:dyDescent="0.35"/>
    <row r="558" ht="15" customHeight="1" x14ac:dyDescent="0.35"/>
    <row r="559" ht="15" customHeight="1" x14ac:dyDescent="0.35"/>
    <row r="560" ht="15" customHeight="1" x14ac:dyDescent="0.35"/>
    <row r="561" ht="15" customHeight="1" x14ac:dyDescent="0.35"/>
    <row r="562" ht="15" customHeight="1" x14ac:dyDescent="0.35"/>
    <row r="563" ht="15" customHeight="1" x14ac:dyDescent="0.35"/>
    <row r="564" ht="15" customHeight="1" x14ac:dyDescent="0.35"/>
    <row r="565" ht="15" customHeight="1" x14ac:dyDescent="0.35"/>
    <row r="566" ht="15" customHeight="1" x14ac:dyDescent="0.35"/>
    <row r="567" ht="15" customHeight="1" x14ac:dyDescent="0.35"/>
    <row r="568" ht="15" customHeight="1" x14ac:dyDescent="0.35"/>
    <row r="569" ht="15" customHeight="1" x14ac:dyDescent="0.35"/>
    <row r="570" ht="15" customHeight="1" x14ac:dyDescent="0.35"/>
    <row r="571" ht="15" customHeight="1" x14ac:dyDescent="0.35"/>
    <row r="572" ht="15" customHeight="1" x14ac:dyDescent="0.35"/>
    <row r="573" ht="15" customHeight="1" x14ac:dyDescent="0.35"/>
    <row r="574" ht="15" customHeight="1" x14ac:dyDescent="0.35"/>
    <row r="575" ht="15" customHeight="1" x14ac:dyDescent="0.35"/>
    <row r="576" ht="15" customHeight="1" x14ac:dyDescent="0.35"/>
    <row r="577" ht="15" customHeight="1" x14ac:dyDescent="0.35"/>
    <row r="578" ht="15" customHeight="1" x14ac:dyDescent="0.35"/>
    <row r="579" ht="15" customHeight="1" x14ac:dyDescent="0.35"/>
    <row r="580" ht="15" customHeight="1" x14ac:dyDescent="0.35"/>
    <row r="581" ht="15" customHeight="1" x14ac:dyDescent="0.35"/>
    <row r="582" ht="15" customHeight="1" x14ac:dyDescent="0.35"/>
    <row r="583" ht="15" customHeight="1" x14ac:dyDescent="0.35"/>
    <row r="584" ht="15" customHeight="1" x14ac:dyDescent="0.35"/>
    <row r="585" ht="15" customHeight="1" x14ac:dyDescent="0.35"/>
    <row r="586" ht="15" customHeight="1" x14ac:dyDescent="0.35"/>
    <row r="587" ht="15" customHeight="1" x14ac:dyDescent="0.35"/>
    <row r="588" ht="15" customHeight="1" x14ac:dyDescent="0.35"/>
    <row r="589" ht="15" customHeight="1" x14ac:dyDescent="0.35"/>
    <row r="590" ht="15" customHeight="1" x14ac:dyDescent="0.35"/>
    <row r="591" ht="15" customHeight="1" x14ac:dyDescent="0.35"/>
    <row r="592" ht="15" customHeight="1" x14ac:dyDescent="0.35"/>
  </sheetData>
  <mergeCells count="8">
    <mergeCell ref="B25:C25"/>
    <mergeCell ref="B26:C26"/>
    <mergeCell ref="A24:A26"/>
    <mergeCell ref="A5:H5"/>
    <mergeCell ref="A6:A7"/>
    <mergeCell ref="B6:B7"/>
    <mergeCell ref="C6:C7"/>
    <mergeCell ref="D6:H6"/>
  </mergeCells>
  <pageMargins left="0" right="1.8503937007874016" top="1.2204724409448819" bottom="0.70866141732283472" header="0" footer="0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K66"/>
  <sheetViews>
    <sheetView zoomScaleNormal="100" zoomScalePageLayoutView="160" workbookViewId="0">
      <selection activeCell="A4" sqref="A4"/>
    </sheetView>
  </sheetViews>
  <sheetFormatPr baseColWidth="10" defaultColWidth="10.85546875" defaultRowHeight="15" x14ac:dyDescent="0.25"/>
  <cols>
    <col min="1" max="1" width="5.140625" style="15" customWidth="1"/>
    <col min="2" max="2" width="9.42578125" style="1" customWidth="1"/>
    <col min="3" max="3" width="9.7109375" style="1" customWidth="1"/>
    <col min="4" max="4" width="16.42578125" style="1" customWidth="1"/>
    <col min="5" max="5" width="11.7109375" style="1" customWidth="1"/>
    <col min="6" max="7" width="12.7109375" style="1" customWidth="1"/>
    <col min="8" max="8" width="5.42578125" style="1" customWidth="1"/>
    <col min="9" max="9" width="3.42578125" style="1" customWidth="1"/>
    <col min="10" max="10" width="10.85546875" style="1"/>
    <col min="11" max="11" width="23" style="1" customWidth="1"/>
    <col min="12" max="16384" width="10.85546875" style="1"/>
  </cols>
  <sheetData>
    <row r="1" spans="1:11" x14ac:dyDescent="0.25">
      <c r="A1" s="199" t="s">
        <v>0</v>
      </c>
      <c r="K1" s="340"/>
    </row>
    <row r="2" spans="1:11" x14ac:dyDescent="0.25">
      <c r="A2" s="15" t="s">
        <v>1</v>
      </c>
    </row>
    <row r="3" spans="1:11" x14ac:dyDescent="0.25">
      <c r="A3" s="1096" t="s">
        <v>808</v>
      </c>
    </row>
    <row r="4" spans="1:11" x14ac:dyDescent="0.25">
      <c r="A4" s="305"/>
      <c r="F4" s="2287" t="s">
        <v>2</v>
      </c>
      <c r="G4" s="2287"/>
    </row>
    <row r="5" spans="1:11" x14ac:dyDescent="0.25">
      <c r="A5" s="232" t="s">
        <v>3</v>
      </c>
      <c r="F5" s="533" t="s">
        <v>4</v>
      </c>
      <c r="G5" s="533" t="s">
        <v>5</v>
      </c>
    </row>
    <row r="6" spans="1:11" x14ac:dyDescent="0.25">
      <c r="A6" s="206" t="s">
        <v>6</v>
      </c>
      <c r="B6" s="81" t="s">
        <v>7</v>
      </c>
      <c r="C6" s="530"/>
      <c r="D6" s="531"/>
      <c r="E6" s="532"/>
      <c r="F6" s="532"/>
      <c r="G6" s="532"/>
    </row>
    <row r="7" spans="1:11" x14ac:dyDescent="0.25">
      <c r="A7" s="206"/>
      <c r="B7" s="81"/>
      <c r="C7" s="530"/>
      <c r="D7" s="531"/>
      <c r="E7" s="532"/>
      <c r="F7" s="532"/>
      <c r="G7" s="532"/>
    </row>
    <row r="8" spans="1:11" x14ac:dyDescent="0.25">
      <c r="A8" s="206"/>
      <c r="B8" s="81"/>
      <c r="C8" s="530"/>
      <c r="D8" s="531"/>
      <c r="E8" s="532"/>
      <c r="F8" s="532"/>
      <c r="G8" s="532"/>
    </row>
    <row r="9" spans="1:11" x14ac:dyDescent="0.25">
      <c r="A9" s="206"/>
      <c r="B9" s="81"/>
      <c r="C9" s="141"/>
      <c r="D9" s="2"/>
      <c r="E9" s="22"/>
    </row>
    <row r="10" spans="1:11" x14ac:dyDescent="0.25">
      <c r="A10" s="206" t="s">
        <v>8</v>
      </c>
      <c r="B10" s="81" t="s">
        <v>9</v>
      </c>
      <c r="C10" s="530"/>
      <c r="D10" s="531"/>
      <c r="E10" s="532"/>
      <c r="F10" s="532"/>
      <c r="G10" s="532"/>
    </row>
    <row r="11" spans="1:11" x14ac:dyDescent="0.25">
      <c r="A11" s="206"/>
      <c r="B11" s="81"/>
      <c r="C11" s="530"/>
      <c r="D11" s="531"/>
      <c r="E11" s="532"/>
      <c r="F11" s="532"/>
      <c r="G11" s="532"/>
    </row>
    <row r="12" spans="1:11" x14ac:dyDescent="0.25">
      <c r="A12" s="206"/>
      <c r="B12" s="81"/>
      <c r="C12" s="530"/>
      <c r="D12" s="531"/>
      <c r="E12" s="532"/>
      <c r="F12" s="532"/>
      <c r="G12" s="532"/>
    </row>
    <row r="13" spans="1:11" x14ac:dyDescent="0.25">
      <c r="A13" s="206"/>
      <c r="B13" s="81"/>
      <c r="C13" s="141"/>
      <c r="D13" s="2"/>
    </row>
    <row r="14" spans="1:11" x14ac:dyDescent="0.25">
      <c r="A14" s="206" t="s">
        <v>10</v>
      </c>
      <c r="B14" s="81" t="s">
        <v>11</v>
      </c>
      <c r="C14" s="530"/>
      <c r="D14" s="531"/>
      <c r="E14" s="532"/>
      <c r="F14" s="532"/>
      <c r="G14" s="532"/>
    </row>
    <row r="15" spans="1:11" x14ac:dyDescent="0.25">
      <c r="A15" s="206"/>
      <c r="B15" s="6" t="s">
        <v>12</v>
      </c>
      <c r="C15" s="530"/>
      <c r="D15" s="531"/>
      <c r="E15" s="532"/>
      <c r="F15" s="532"/>
      <c r="G15" s="532"/>
    </row>
    <row r="16" spans="1:11" x14ac:dyDescent="0.25">
      <c r="A16" s="206"/>
      <c r="B16" s="6"/>
      <c r="C16" s="141"/>
      <c r="D16" s="2"/>
    </row>
    <row r="17" spans="1:7" x14ac:dyDescent="0.25">
      <c r="B17" s="6" t="s">
        <v>13</v>
      </c>
      <c r="C17" s="530"/>
      <c r="D17" s="531"/>
      <c r="E17" s="532"/>
      <c r="F17" s="532"/>
      <c r="G17" s="532"/>
    </row>
    <row r="18" spans="1:7" x14ac:dyDescent="0.25">
      <c r="B18" s="6"/>
      <c r="C18" s="530"/>
      <c r="D18" s="531"/>
      <c r="E18" s="532"/>
      <c r="F18" s="532"/>
      <c r="G18" s="532"/>
    </row>
    <row r="19" spans="1:7" x14ac:dyDescent="0.25">
      <c r="C19" s="530"/>
      <c r="D19" s="531"/>
      <c r="E19" s="532"/>
      <c r="F19" s="532"/>
      <c r="G19" s="532"/>
    </row>
    <row r="20" spans="1:7" x14ac:dyDescent="0.25">
      <c r="C20" s="141"/>
    </row>
    <row r="21" spans="1:7" x14ac:dyDescent="0.25">
      <c r="A21" s="199" t="s">
        <v>14</v>
      </c>
      <c r="E21" s="1139" t="s">
        <v>15</v>
      </c>
      <c r="F21" s="1139" t="s">
        <v>16</v>
      </c>
    </row>
    <row r="22" spans="1:7" x14ac:dyDescent="0.25">
      <c r="B22" s="336" t="s">
        <v>17</v>
      </c>
      <c r="E22" s="6"/>
      <c r="F22" s="252"/>
    </row>
    <row r="23" spans="1:7" x14ac:dyDescent="0.25">
      <c r="A23" s="541"/>
      <c r="B23" s="540"/>
      <c r="C23" s="538"/>
      <c r="D23" s="338"/>
      <c r="E23" s="535"/>
      <c r="F23" s="624"/>
    </row>
    <row r="24" spans="1:7" x14ac:dyDescent="0.25">
      <c r="A24" s="206"/>
      <c r="B24" s="336" t="s">
        <v>20</v>
      </c>
      <c r="E24" s="6"/>
      <c r="F24" s="252"/>
    </row>
    <row r="25" spans="1:7" x14ac:dyDescent="0.25">
      <c r="A25" s="541"/>
      <c r="B25" s="339" t="s">
        <v>22</v>
      </c>
      <c r="C25" s="338"/>
      <c r="D25" s="338"/>
      <c r="E25" s="625"/>
      <c r="F25" s="624"/>
    </row>
    <row r="26" spans="1:7" x14ac:dyDescent="0.25">
      <c r="A26" s="206"/>
      <c r="B26" s="539"/>
      <c r="C26" s="532"/>
      <c r="E26" s="6"/>
      <c r="F26" s="252"/>
    </row>
    <row r="27" spans="1:7" x14ac:dyDescent="0.25">
      <c r="A27" s="541"/>
      <c r="B27" s="339" t="s">
        <v>13</v>
      </c>
      <c r="C27" s="338"/>
      <c r="D27" s="338"/>
      <c r="E27" s="535"/>
      <c r="F27" s="624"/>
    </row>
    <row r="28" spans="1:7" x14ac:dyDescent="0.25">
      <c r="A28" s="206"/>
      <c r="B28" s="539"/>
      <c r="C28" s="532"/>
      <c r="E28" s="6"/>
      <c r="F28" s="252"/>
    </row>
    <row r="29" spans="1:7" x14ac:dyDescent="0.25">
      <c r="A29" s="541"/>
      <c r="B29" s="339" t="s">
        <v>25</v>
      </c>
      <c r="C29" s="338"/>
      <c r="D29" s="338"/>
      <c r="E29" s="625"/>
      <c r="F29" s="624"/>
    </row>
    <row r="30" spans="1:7" x14ac:dyDescent="0.25">
      <c r="A30" s="206"/>
      <c r="B30" s="337" t="s">
        <v>26</v>
      </c>
      <c r="E30" s="536"/>
      <c r="F30" s="534"/>
    </row>
    <row r="31" spans="1:7" x14ac:dyDescent="0.25">
      <c r="B31" s="337" t="s">
        <v>27</v>
      </c>
      <c r="E31" s="6"/>
      <c r="F31" s="534"/>
    </row>
    <row r="32" spans="1:7" x14ac:dyDescent="0.25">
      <c r="B32" s="336"/>
    </row>
    <row r="33" spans="1:6" x14ac:dyDescent="0.25">
      <c r="B33" s="336" t="s">
        <v>28</v>
      </c>
    </row>
    <row r="34" spans="1:6" x14ac:dyDescent="0.25">
      <c r="B34" s="336" t="s">
        <v>29</v>
      </c>
      <c r="F34" s="537"/>
    </row>
    <row r="35" spans="1:6" x14ac:dyDescent="0.25">
      <c r="A35" s="207" t="s">
        <v>18</v>
      </c>
      <c r="B35" s="339" t="s">
        <v>30</v>
      </c>
      <c r="C35" s="338"/>
      <c r="D35" s="338"/>
      <c r="E35" s="1201"/>
      <c r="F35" s="626"/>
    </row>
    <row r="36" spans="1:6" x14ac:dyDescent="0.25">
      <c r="B36" s="336" t="s">
        <v>31</v>
      </c>
      <c r="F36" s="537"/>
    </row>
    <row r="37" spans="1:6" x14ac:dyDescent="0.25">
      <c r="B37" s="63"/>
      <c r="D37" s="35"/>
    </row>
    <row r="56" spans="3:3" x14ac:dyDescent="0.25">
      <c r="C56" s="141"/>
    </row>
    <row r="57" spans="3:3" x14ac:dyDescent="0.25">
      <c r="C57" s="141"/>
    </row>
    <row r="58" spans="3:3" x14ac:dyDescent="0.25">
      <c r="C58" s="141"/>
    </row>
    <row r="59" spans="3:3" x14ac:dyDescent="0.25">
      <c r="C59" s="141"/>
    </row>
    <row r="60" spans="3:3" x14ac:dyDescent="0.25">
      <c r="C60" s="141"/>
    </row>
    <row r="61" spans="3:3" x14ac:dyDescent="0.25">
      <c r="C61" s="141"/>
    </row>
    <row r="62" spans="3:3" x14ac:dyDescent="0.25">
      <c r="C62" s="141"/>
    </row>
    <row r="63" spans="3:3" x14ac:dyDescent="0.25">
      <c r="C63" s="141"/>
    </row>
    <row r="64" spans="3:3" x14ac:dyDescent="0.25">
      <c r="C64" s="141"/>
    </row>
    <row r="65" spans="3:3" x14ac:dyDescent="0.25">
      <c r="C65" s="141"/>
    </row>
    <row r="66" spans="3:3" x14ac:dyDescent="0.25">
      <c r="C66" s="141"/>
    </row>
  </sheetData>
  <mergeCells count="1">
    <mergeCell ref="F4:G4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8">
    <tabColor theme="9"/>
  </sheetPr>
  <dimension ref="A1:I495"/>
  <sheetViews>
    <sheetView zoomScaleNormal="100" zoomScalePageLayoutView="85" workbookViewId="0">
      <selection activeCell="A3" sqref="A3"/>
    </sheetView>
  </sheetViews>
  <sheetFormatPr baseColWidth="10" defaultColWidth="14.85546875" defaultRowHeight="21" x14ac:dyDescent="0.35"/>
  <cols>
    <col min="1" max="1" width="3.28515625" style="41" customWidth="1"/>
    <col min="2" max="2" width="21.7109375" style="41" customWidth="1"/>
    <col min="3" max="5" width="9.28515625" style="46" customWidth="1"/>
    <col min="6" max="6" width="9.28515625" style="44" bestFit="1" customWidth="1"/>
    <col min="7" max="9" width="9.28515625" style="41" customWidth="1"/>
    <col min="10" max="16384" width="14.85546875" style="41"/>
  </cols>
  <sheetData>
    <row r="1" spans="1:9" ht="15" customHeight="1" x14ac:dyDescent="0.35">
      <c r="A1" s="387" t="s">
        <v>207</v>
      </c>
    </row>
    <row r="2" spans="1:9" ht="15" customHeight="1" x14ac:dyDescent="0.35">
      <c r="A2" s="730" t="s">
        <v>208</v>
      </c>
    </row>
    <row r="3" spans="1:9" ht="15" customHeight="1" x14ac:dyDescent="0.35">
      <c r="A3" s="297"/>
    </row>
    <row r="4" spans="1:9" ht="17.100000000000001" customHeight="1" x14ac:dyDescent="0.35">
      <c r="A4" s="731" t="s">
        <v>209</v>
      </c>
      <c r="B4" s="732"/>
      <c r="C4" s="732"/>
      <c r="D4" s="732"/>
      <c r="E4" s="732"/>
      <c r="F4" s="732"/>
      <c r="G4" s="732"/>
      <c r="H4" s="732"/>
      <c r="I4" s="733"/>
    </row>
    <row r="5" spans="1:9" ht="17.100000000000001" customHeight="1" x14ac:dyDescent="0.35">
      <c r="A5" s="2355" t="s">
        <v>124</v>
      </c>
      <c r="B5" s="2326" t="s">
        <v>125</v>
      </c>
      <c r="C5" s="2328" t="s">
        <v>160</v>
      </c>
      <c r="D5" s="2313" t="s">
        <v>161</v>
      </c>
      <c r="E5" s="2314"/>
      <c r="F5" s="2349" t="s">
        <v>162</v>
      </c>
      <c r="G5" s="2349"/>
      <c r="H5" s="2349"/>
      <c r="I5" s="2349"/>
    </row>
    <row r="6" spans="1:9" ht="61.5" customHeight="1" x14ac:dyDescent="0.35">
      <c r="A6" s="2356"/>
      <c r="B6" s="2327"/>
      <c r="C6" s="2328"/>
      <c r="D6" s="1141" t="s">
        <v>163</v>
      </c>
      <c r="E6" s="1141" t="s">
        <v>164</v>
      </c>
      <c r="F6" s="1141" t="s">
        <v>128</v>
      </c>
      <c r="G6" s="1141" t="s">
        <v>210</v>
      </c>
      <c r="H6" s="1141" t="s">
        <v>211</v>
      </c>
      <c r="I6" s="1141" t="s">
        <v>167</v>
      </c>
    </row>
    <row r="7" spans="1:9" ht="15" customHeight="1" x14ac:dyDescent="0.35">
      <c r="A7" s="681" t="s">
        <v>132</v>
      </c>
      <c r="B7" s="682" t="s">
        <v>133</v>
      </c>
      <c r="C7" s="1312">
        <v>580</v>
      </c>
      <c r="D7" s="1313"/>
      <c r="E7" s="1313"/>
      <c r="F7" s="1312"/>
      <c r="G7" s="1312"/>
      <c r="H7" s="1312"/>
      <c r="I7" s="1313"/>
    </row>
    <row r="8" spans="1:9" ht="15" customHeight="1" thickBot="1" x14ac:dyDescent="0.4">
      <c r="A8" s="685" t="s">
        <v>134</v>
      </c>
      <c r="B8" s="694" t="s">
        <v>212</v>
      </c>
      <c r="C8" s="1314">
        <v>560</v>
      </c>
      <c r="D8" s="1315"/>
      <c r="E8" s="1315"/>
      <c r="F8" s="1314"/>
      <c r="G8" s="1314"/>
      <c r="H8" s="1314"/>
      <c r="I8" s="1315"/>
    </row>
    <row r="9" spans="1:9" ht="15" customHeight="1" x14ac:dyDescent="0.35">
      <c r="A9" s="681" t="s">
        <v>136</v>
      </c>
      <c r="B9" s="734" t="s">
        <v>169</v>
      </c>
      <c r="C9" s="1316">
        <v>111</v>
      </c>
      <c r="D9" s="1316"/>
      <c r="E9" s="1316"/>
      <c r="F9" s="1316"/>
      <c r="G9" s="1316"/>
      <c r="H9" s="1316"/>
      <c r="I9" s="1316"/>
    </row>
    <row r="10" spans="1:9" ht="15" customHeight="1" x14ac:dyDescent="0.35">
      <c r="A10" s="691" t="s">
        <v>138</v>
      </c>
      <c r="B10" s="682" t="s">
        <v>88</v>
      </c>
      <c r="C10" s="1317">
        <v>140</v>
      </c>
      <c r="D10" s="1317"/>
      <c r="E10" s="1317"/>
      <c r="F10" s="1317"/>
      <c r="G10" s="1317"/>
      <c r="H10" s="1317"/>
      <c r="I10" s="1317"/>
    </row>
    <row r="11" spans="1:9" ht="15" customHeight="1" x14ac:dyDescent="0.35">
      <c r="A11" s="681" t="s">
        <v>140</v>
      </c>
      <c r="B11" s="682" t="s">
        <v>99</v>
      </c>
      <c r="C11" s="1317">
        <v>256</v>
      </c>
      <c r="D11" s="1317"/>
      <c r="E11" s="1317"/>
      <c r="F11" s="1317"/>
      <c r="G11" s="1317"/>
      <c r="H11" s="1317"/>
      <c r="I11" s="1317"/>
    </row>
    <row r="12" spans="1:9" ht="15" customHeight="1" x14ac:dyDescent="0.35">
      <c r="A12" s="691" t="s">
        <v>141</v>
      </c>
      <c r="B12" s="682" t="s">
        <v>170</v>
      </c>
      <c r="C12" s="1317"/>
      <c r="D12" s="1317"/>
      <c r="E12" s="1317"/>
      <c r="F12" s="1317"/>
      <c r="G12" s="1317"/>
      <c r="H12" s="1317"/>
      <c r="I12" s="1317"/>
    </row>
    <row r="13" spans="1:9" ht="15" customHeight="1" x14ac:dyDescent="0.35">
      <c r="A13" s="681" t="s">
        <v>143</v>
      </c>
      <c r="B13" s="682" t="s">
        <v>171</v>
      </c>
      <c r="C13" s="1317"/>
      <c r="D13" s="1317"/>
      <c r="E13" s="1317"/>
      <c r="F13" s="1317"/>
      <c r="G13" s="1317"/>
      <c r="H13" s="1317"/>
      <c r="I13" s="1317"/>
    </row>
    <row r="14" spans="1:9" ht="15" customHeight="1" x14ac:dyDescent="0.35">
      <c r="A14" s="691" t="s">
        <v>145</v>
      </c>
      <c r="B14" s="682" t="s">
        <v>146</v>
      </c>
      <c r="C14" s="1317"/>
      <c r="D14" s="1317"/>
      <c r="E14" s="1317"/>
      <c r="F14" s="1317"/>
      <c r="G14" s="1317"/>
      <c r="H14" s="1317"/>
      <c r="I14" s="1317"/>
    </row>
    <row r="15" spans="1:9" ht="15" customHeight="1" thickBot="1" x14ac:dyDescent="0.4">
      <c r="A15" s="735" t="s">
        <v>147</v>
      </c>
      <c r="B15" s="694" t="s">
        <v>148</v>
      </c>
      <c r="C15" s="1318">
        <v>1399.6</v>
      </c>
      <c r="D15" s="1318"/>
      <c r="E15" s="1318"/>
      <c r="F15" s="1318"/>
      <c r="G15" s="1318"/>
      <c r="H15" s="1318"/>
      <c r="I15" s="1318"/>
    </row>
    <row r="16" spans="1:9" ht="15" customHeight="1" x14ac:dyDescent="0.35">
      <c r="A16" s="2350"/>
      <c r="B16" s="665" t="s">
        <v>172</v>
      </c>
      <c r="C16" s="1319"/>
      <c r="D16" s="1319"/>
      <c r="E16" s="1319"/>
      <c r="F16" s="1319"/>
      <c r="G16" s="1319"/>
      <c r="H16" s="1319"/>
      <c r="I16" s="1319"/>
    </row>
    <row r="17" spans="1:9" ht="15" customHeight="1" x14ac:dyDescent="0.35">
      <c r="A17" s="2351"/>
      <c r="B17" s="665" t="s">
        <v>173</v>
      </c>
      <c r="C17" s="1320"/>
      <c r="D17" s="1320"/>
      <c r="E17" s="1320"/>
      <c r="F17" s="1320"/>
      <c r="G17" s="1320"/>
      <c r="H17" s="1320"/>
      <c r="I17" s="1320"/>
    </row>
    <row r="18" spans="1:9" ht="15" customHeight="1" thickBot="1" x14ac:dyDescent="0.4">
      <c r="A18" s="2351"/>
      <c r="B18" s="665" t="s">
        <v>174</v>
      </c>
      <c r="C18" s="1321"/>
      <c r="D18" s="1321"/>
      <c r="E18" s="1321"/>
      <c r="F18" s="1321"/>
      <c r="G18" s="1321"/>
      <c r="H18" s="1321"/>
      <c r="I18" s="1321"/>
    </row>
    <row r="19" spans="1:9" ht="15" customHeight="1" thickBot="1" x14ac:dyDescent="0.4">
      <c r="A19" s="2351"/>
      <c r="B19" s="665" t="s">
        <v>149</v>
      </c>
      <c r="C19" s="1322"/>
      <c r="D19" s="1323"/>
      <c r="E19" s="1323"/>
      <c r="F19" s="1320"/>
      <c r="G19" s="1320"/>
      <c r="H19" s="1320"/>
      <c r="I19" s="1320"/>
    </row>
    <row r="20" spans="1:9" ht="15" customHeight="1" thickTop="1" thickBot="1" x14ac:dyDescent="0.4">
      <c r="A20" s="2351"/>
      <c r="B20" s="2333" t="s">
        <v>150</v>
      </c>
      <c r="C20" s="2329"/>
      <c r="D20" s="2353"/>
      <c r="E20" s="2354"/>
      <c r="F20" s="391"/>
      <c r="G20" s="389"/>
      <c r="H20" s="389"/>
      <c r="I20" s="390"/>
    </row>
    <row r="21" spans="1:9" ht="15" customHeight="1" thickBot="1" x14ac:dyDescent="0.4">
      <c r="A21" s="2352"/>
      <c r="B21" s="2330" t="s">
        <v>152</v>
      </c>
      <c r="C21" s="2331"/>
      <c r="D21" s="2331"/>
      <c r="E21" s="2332"/>
      <c r="F21" s="379"/>
      <c r="G21" s="388"/>
      <c r="H21" s="379"/>
      <c r="I21" s="379"/>
    </row>
    <row r="22" spans="1:9" ht="15" customHeight="1" thickTop="1" x14ac:dyDescent="0.35">
      <c r="A22" s="47"/>
      <c r="B22" s="47"/>
      <c r="C22" s="90"/>
      <c r="D22" s="90"/>
      <c r="E22" s="90"/>
      <c r="F22" s="285"/>
      <c r="G22" s="47"/>
      <c r="H22" s="68"/>
      <c r="I22" s="47"/>
    </row>
    <row r="23" spans="1:9" ht="15" customHeight="1" x14ac:dyDescent="0.35">
      <c r="A23" s="356" t="s">
        <v>213</v>
      </c>
      <c r="B23" s="83"/>
      <c r="C23" s="350"/>
      <c r="D23" s="350"/>
      <c r="E23" s="350"/>
      <c r="F23" s="86"/>
      <c r="G23" s="86"/>
      <c r="H23" s="86"/>
      <c r="I23" s="86"/>
    </row>
    <row r="24" spans="1:9" ht="15" customHeight="1" x14ac:dyDescent="0.35"/>
    <row r="25" spans="1:9" ht="15" customHeight="1" x14ac:dyDescent="0.35"/>
    <row r="26" spans="1:9" ht="15" customHeight="1" x14ac:dyDescent="0.35"/>
    <row r="27" spans="1:9" ht="15" customHeight="1" x14ac:dyDescent="0.35"/>
    <row r="28" spans="1:9" ht="15" customHeight="1" x14ac:dyDescent="0.35"/>
    <row r="29" spans="1:9" ht="15" customHeight="1" x14ac:dyDescent="0.35"/>
    <row r="30" spans="1:9" ht="15" customHeight="1" x14ac:dyDescent="0.35"/>
    <row r="31" spans="1:9" ht="15" customHeight="1" x14ac:dyDescent="0.35"/>
    <row r="32" spans="1:9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  <row r="495" ht="15" customHeight="1" x14ac:dyDescent="0.35"/>
  </sheetData>
  <mergeCells count="8">
    <mergeCell ref="F5:I5"/>
    <mergeCell ref="D5:E5"/>
    <mergeCell ref="A16:A21"/>
    <mergeCell ref="B20:E20"/>
    <mergeCell ref="B21:E21"/>
    <mergeCell ref="A5:A6"/>
    <mergeCell ref="B5:B6"/>
    <mergeCell ref="C5:C6"/>
  </mergeCells>
  <pageMargins left="0" right="1.8503937007874016" top="1.2204724409448819" bottom="0.70866141732283472" header="0" footer="0"/>
  <pageSetup paperSize="9" scale="8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40">
    <tabColor theme="9"/>
  </sheetPr>
  <dimension ref="A1:F17"/>
  <sheetViews>
    <sheetView zoomScaleNormal="100" zoomScalePageLayoutView="205" workbookViewId="0">
      <selection activeCell="A3" sqref="A3"/>
    </sheetView>
  </sheetViews>
  <sheetFormatPr baseColWidth="10" defaultColWidth="10.85546875" defaultRowHeight="15" x14ac:dyDescent="0.25"/>
  <cols>
    <col min="1" max="1" width="2.5703125" style="81" customWidth="1"/>
    <col min="2" max="2" width="38" style="1" customWidth="1"/>
    <col min="3" max="3" width="6.7109375" style="1" customWidth="1"/>
    <col min="4" max="4" width="10.42578125" style="1" customWidth="1"/>
    <col min="5" max="5" width="13" style="1" bestFit="1" customWidth="1"/>
    <col min="6" max="16384" width="10.85546875" style="1"/>
  </cols>
  <sheetData>
    <row r="1" spans="1:6" x14ac:dyDescent="0.25">
      <c r="A1" s="393" t="s">
        <v>214</v>
      </c>
      <c r="C1" s="5"/>
    </row>
    <row r="2" spans="1:6" x14ac:dyDescent="0.25">
      <c r="A2" s="512" t="s">
        <v>215</v>
      </c>
      <c r="C2" s="5"/>
    </row>
    <row r="3" spans="1:6" x14ac:dyDescent="0.25">
      <c r="B3" s="297"/>
      <c r="C3" s="5"/>
    </row>
    <row r="4" spans="1:6" x14ac:dyDescent="0.25">
      <c r="B4" s="2" t="s">
        <v>216</v>
      </c>
      <c r="D4" s="223"/>
      <c r="E4" s="7"/>
    </row>
    <row r="5" spans="1:6" x14ac:dyDescent="0.25">
      <c r="A5" s="81" t="s">
        <v>21</v>
      </c>
      <c r="B5" s="738"/>
      <c r="C5" s="546"/>
      <c r="D5" s="634"/>
      <c r="E5" s="223"/>
    </row>
    <row r="6" spans="1:6" x14ac:dyDescent="0.25">
      <c r="B6" s="2" t="s">
        <v>217</v>
      </c>
      <c r="D6" s="223"/>
      <c r="E6" s="7"/>
    </row>
    <row r="7" spans="1:6" x14ac:dyDescent="0.25">
      <c r="A7" s="81" t="s">
        <v>21</v>
      </c>
      <c r="B7" s="628" t="s">
        <v>218</v>
      </c>
      <c r="C7" s="546"/>
      <c r="D7" s="634"/>
      <c r="E7" s="223"/>
    </row>
    <row r="8" spans="1:6" x14ac:dyDescent="0.25">
      <c r="B8" s="2" t="s">
        <v>219</v>
      </c>
      <c r="D8" s="223"/>
      <c r="E8" s="7"/>
    </row>
    <row r="9" spans="1:6" x14ac:dyDescent="0.25">
      <c r="A9" s="81" t="s">
        <v>21</v>
      </c>
      <c r="B9" s="1043"/>
      <c r="C9" s="560"/>
      <c r="D9" s="558"/>
      <c r="E9" s="558"/>
    </row>
    <row r="10" spans="1:6" x14ac:dyDescent="0.25">
      <c r="A10" s="81" t="s">
        <v>21</v>
      </c>
      <c r="B10" s="628" t="s">
        <v>1100</v>
      </c>
      <c r="C10" s="736"/>
      <c r="D10" s="634"/>
      <c r="E10" s="634"/>
    </row>
    <row r="11" spans="1:6" x14ac:dyDescent="0.25">
      <c r="B11" s="1206"/>
      <c r="C11" s="5"/>
      <c r="D11" s="7"/>
      <c r="E11" s="102"/>
    </row>
    <row r="12" spans="1:6" x14ac:dyDescent="0.25">
      <c r="A12" s="81" t="s">
        <v>21</v>
      </c>
      <c r="B12" s="628" t="s">
        <v>222</v>
      </c>
      <c r="C12" s="546"/>
      <c r="D12" s="737"/>
      <c r="E12" s="634"/>
    </row>
    <row r="13" spans="1:6" x14ac:dyDescent="0.25">
      <c r="B13" s="1206"/>
      <c r="C13" s="5"/>
      <c r="D13" s="7"/>
      <c r="E13" s="102"/>
    </row>
    <row r="14" spans="1:6" x14ac:dyDescent="0.25">
      <c r="A14" s="81" t="s">
        <v>21</v>
      </c>
      <c r="B14" s="738"/>
      <c r="C14" s="546"/>
      <c r="D14" s="737"/>
      <c r="E14" s="634"/>
    </row>
    <row r="15" spans="1:6" x14ac:dyDescent="0.25">
      <c r="B15" s="342" t="s">
        <v>224</v>
      </c>
      <c r="D15" s="49">
        <v>1</v>
      </c>
      <c r="E15" s="559"/>
    </row>
    <row r="16" spans="1:6" x14ac:dyDescent="0.25">
      <c r="B16" s="342" t="s">
        <v>225</v>
      </c>
      <c r="D16" s="49">
        <v>1500</v>
      </c>
      <c r="E16" s="559"/>
      <c r="F16" s="2" t="s">
        <v>226</v>
      </c>
    </row>
    <row r="17" spans="5:5" x14ac:dyDescent="0.25">
      <c r="E17" s="9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41">
    <tabColor theme="9"/>
  </sheetPr>
  <dimension ref="A1:F30"/>
  <sheetViews>
    <sheetView zoomScaleNormal="100" zoomScalePageLayoutView="190" workbookViewId="0">
      <selection activeCell="A3" sqref="A3"/>
    </sheetView>
  </sheetViews>
  <sheetFormatPr baseColWidth="10" defaultColWidth="10.85546875" defaultRowHeight="15" x14ac:dyDescent="0.25"/>
  <cols>
    <col min="1" max="1" width="2.5703125" style="1" customWidth="1"/>
    <col min="2" max="2" width="38.28515625" style="1" customWidth="1"/>
    <col min="3" max="3" width="10.42578125" style="23" bestFit="1" customWidth="1"/>
    <col min="4" max="4" width="12.140625" style="1" bestFit="1" customWidth="1"/>
    <col min="5" max="5" width="15.140625" style="1" bestFit="1" customWidth="1"/>
    <col min="6" max="6" width="10.85546875" style="81"/>
    <col min="7" max="16384" width="10.85546875" style="1"/>
  </cols>
  <sheetData>
    <row r="1" spans="1:6" x14ac:dyDescent="0.25">
      <c r="A1" s="342" t="s">
        <v>227</v>
      </c>
      <c r="C1" s="17"/>
    </row>
    <row r="2" spans="1:6" x14ac:dyDescent="0.25">
      <c r="A2" s="2" t="s">
        <v>215</v>
      </c>
      <c r="C2" s="17"/>
    </row>
    <row r="3" spans="1:6" x14ac:dyDescent="0.25">
      <c r="A3" s="521"/>
      <c r="C3" s="17"/>
    </row>
    <row r="4" spans="1:6" x14ac:dyDescent="0.25">
      <c r="A4" s="342" t="s">
        <v>3</v>
      </c>
      <c r="C4" s="17"/>
    </row>
    <row r="5" spans="1:6" x14ac:dyDescent="0.25">
      <c r="B5" s="2" t="s">
        <v>216</v>
      </c>
      <c r="D5" s="223"/>
      <c r="E5" s="7"/>
    </row>
    <row r="6" spans="1:6" x14ac:dyDescent="0.25">
      <c r="A6" s="1" t="s">
        <v>21</v>
      </c>
      <c r="B6" s="738"/>
      <c r="C6" s="739"/>
      <c r="D6" s="634"/>
      <c r="E6" s="223"/>
    </row>
    <row r="7" spans="1:6" x14ac:dyDescent="0.25">
      <c r="B7" s="2" t="s">
        <v>228</v>
      </c>
      <c r="D7" s="223"/>
      <c r="E7" s="7"/>
    </row>
    <row r="8" spans="1:6" x14ac:dyDescent="0.25">
      <c r="A8" s="1" t="s">
        <v>21</v>
      </c>
      <c r="B8" s="738"/>
      <c r="C8" s="739"/>
      <c r="D8" s="634"/>
      <c r="E8" s="223"/>
    </row>
    <row r="9" spans="1:6" x14ac:dyDescent="0.25">
      <c r="B9" s="2" t="s">
        <v>229</v>
      </c>
      <c r="D9" s="223"/>
      <c r="E9" s="7"/>
    </row>
    <row r="10" spans="1:6" x14ac:dyDescent="0.25">
      <c r="A10" s="1" t="s">
        <v>21</v>
      </c>
      <c r="B10" s="1044"/>
      <c r="C10" s="561"/>
      <c r="D10" s="558"/>
      <c r="E10" s="223"/>
    </row>
    <row r="11" spans="1:6" x14ac:dyDescent="0.25">
      <c r="A11" s="1" t="s">
        <v>21</v>
      </c>
      <c r="B11" s="628" t="s">
        <v>220</v>
      </c>
      <c r="C11" s="740"/>
      <c r="D11" s="634"/>
      <c r="E11" s="634"/>
    </row>
    <row r="12" spans="1:6" x14ac:dyDescent="0.25">
      <c r="B12" s="521" t="s">
        <v>221</v>
      </c>
      <c r="C12" s="17"/>
      <c r="D12" s="7"/>
      <c r="E12" s="309"/>
    </row>
    <row r="13" spans="1:6" x14ac:dyDescent="0.25">
      <c r="A13" s="1" t="s">
        <v>21</v>
      </c>
      <c r="B13" s="738"/>
      <c r="C13" s="739"/>
      <c r="D13" s="737"/>
      <c r="E13" s="634"/>
    </row>
    <row r="14" spans="1:6" x14ac:dyDescent="0.25">
      <c r="B14" s="521" t="s">
        <v>223</v>
      </c>
      <c r="C14" s="17"/>
      <c r="D14" s="7"/>
      <c r="E14" s="309"/>
    </row>
    <row r="15" spans="1:6" x14ac:dyDescent="0.25">
      <c r="A15" s="1" t="s">
        <v>21</v>
      </c>
      <c r="B15" s="741" t="s">
        <v>230</v>
      </c>
      <c r="C15" s="742"/>
      <c r="D15" s="737"/>
      <c r="E15" s="743"/>
      <c r="F15" s="512" t="s">
        <v>226</v>
      </c>
    </row>
    <row r="16" spans="1:6" x14ac:dyDescent="0.25">
      <c r="B16" s="521" t="s">
        <v>225</v>
      </c>
      <c r="C16" s="306"/>
      <c r="D16" s="308">
        <v>1500</v>
      </c>
      <c r="E16" s="744"/>
      <c r="F16" s="512"/>
    </row>
    <row r="17" spans="1:6" x14ac:dyDescent="0.25">
      <c r="B17" s="2"/>
      <c r="F17" s="512"/>
    </row>
    <row r="18" spans="1:6" x14ac:dyDescent="0.25">
      <c r="A18" s="342" t="s">
        <v>40</v>
      </c>
      <c r="B18" s="2"/>
      <c r="C18" s="17"/>
      <c r="F18" s="512"/>
    </row>
    <row r="19" spans="1:6" x14ac:dyDescent="0.25">
      <c r="B19" s="2" t="s">
        <v>216</v>
      </c>
      <c r="D19" s="223"/>
      <c r="E19" s="7"/>
      <c r="F19" s="512"/>
    </row>
    <row r="20" spans="1:6" x14ac:dyDescent="0.25">
      <c r="A20" s="1" t="s">
        <v>21</v>
      </c>
      <c r="B20" s="738"/>
      <c r="C20" s="739"/>
      <c r="D20" s="634"/>
      <c r="E20" s="223"/>
      <c r="F20" s="512"/>
    </row>
    <row r="21" spans="1:6" x14ac:dyDescent="0.25">
      <c r="B21" s="2" t="s">
        <v>228</v>
      </c>
      <c r="D21" s="223"/>
      <c r="E21" s="7"/>
      <c r="F21" s="512"/>
    </row>
    <row r="22" spans="1:6" x14ac:dyDescent="0.25">
      <c r="A22" s="1" t="s">
        <v>21</v>
      </c>
      <c r="B22" s="738"/>
      <c r="C22" s="739"/>
      <c r="D22" s="634"/>
      <c r="E22" s="223"/>
      <c r="F22" s="512"/>
    </row>
    <row r="23" spans="1:6" x14ac:dyDescent="0.25">
      <c r="B23" s="2" t="s">
        <v>229</v>
      </c>
      <c r="D23" s="223"/>
      <c r="E23" s="7"/>
      <c r="F23" s="512"/>
    </row>
    <row r="24" spans="1:6" x14ac:dyDescent="0.25">
      <c r="A24" s="1" t="s">
        <v>21</v>
      </c>
      <c r="B24" s="1043"/>
      <c r="C24" s="562"/>
      <c r="D24" s="558"/>
      <c r="E24" s="558"/>
    </row>
    <row r="25" spans="1:6" x14ac:dyDescent="0.25">
      <c r="A25" s="1" t="s">
        <v>21</v>
      </c>
      <c r="B25" s="628" t="s">
        <v>220</v>
      </c>
      <c r="C25" s="740"/>
      <c r="D25" s="634"/>
      <c r="E25" s="634"/>
    </row>
    <row r="26" spans="1:6" x14ac:dyDescent="0.25">
      <c r="B26" s="521" t="s">
        <v>221</v>
      </c>
      <c r="C26" s="17"/>
      <c r="D26" s="7"/>
      <c r="E26" s="309"/>
    </row>
    <row r="27" spans="1:6" x14ac:dyDescent="0.25">
      <c r="A27" s="1" t="s">
        <v>21</v>
      </c>
      <c r="B27" s="738"/>
      <c r="C27" s="739"/>
      <c r="D27" s="737"/>
      <c r="E27" s="634"/>
    </row>
    <row r="28" spans="1:6" x14ac:dyDescent="0.25">
      <c r="B28" s="521" t="s">
        <v>223</v>
      </c>
      <c r="C28" s="17"/>
      <c r="D28" s="7"/>
      <c r="E28" s="309"/>
    </row>
    <row r="29" spans="1:6" x14ac:dyDescent="0.25">
      <c r="A29" s="1" t="s">
        <v>21</v>
      </c>
      <c r="B29" s="741" t="s">
        <v>230</v>
      </c>
      <c r="C29" s="742"/>
      <c r="D29" s="745"/>
      <c r="E29" s="743"/>
    </row>
    <row r="30" spans="1:6" x14ac:dyDescent="0.25">
      <c r="B30" s="2" t="s">
        <v>225</v>
      </c>
      <c r="D30" s="48">
        <v>1500</v>
      </c>
      <c r="E30" s="223"/>
    </row>
  </sheetData>
  <pageMargins left="0" right="1.8503937007874016" top="1.2204724409448819" bottom="0.70866141732283472" header="0" footer="0"/>
  <pageSetup paperSize="9" scale="8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44">
    <tabColor theme="9"/>
  </sheetPr>
  <dimension ref="A1:F39"/>
  <sheetViews>
    <sheetView zoomScaleNormal="100" zoomScalePageLayoutView="205" workbookViewId="0">
      <selection activeCell="A3" sqref="A3"/>
    </sheetView>
  </sheetViews>
  <sheetFormatPr baseColWidth="10" defaultColWidth="10.85546875" defaultRowHeight="15" x14ac:dyDescent="0.25"/>
  <cols>
    <col min="1" max="1" width="3" style="1" customWidth="1"/>
    <col min="2" max="2" width="38.42578125" style="1" customWidth="1"/>
    <col min="3" max="3" width="7.140625" style="1" bestFit="1" customWidth="1"/>
    <col min="4" max="4" width="11.85546875" style="1" bestFit="1" customWidth="1"/>
    <col min="5" max="5" width="12" style="1" bestFit="1" customWidth="1"/>
    <col min="6" max="6" width="13.42578125" style="1" customWidth="1"/>
    <col min="7" max="16384" width="10.85546875" style="1"/>
  </cols>
  <sheetData>
    <row r="1" spans="1:6" x14ac:dyDescent="0.25">
      <c r="A1" s="342" t="s">
        <v>231</v>
      </c>
      <c r="C1" s="5"/>
    </row>
    <row r="2" spans="1:6" x14ac:dyDescent="0.25">
      <c r="A2" s="2" t="s">
        <v>232</v>
      </c>
      <c r="C2" s="5"/>
    </row>
    <row r="3" spans="1:6" x14ac:dyDescent="0.25">
      <c r="A3" s="521"/>
      <c r="C3" s="5"/>
    </row>
    <row r="4" spans="1:6" x14ac:dyDescent="0.25">
      <c r="A4" s="2" t="s">
        <v>240</v>
      </c>
      <c r="C4" s="5"/>
    </row>
    <row r="5" spans="1:6" x14ac:dyDescent="0.25">
      <c r="B5" s="2" t="s">
        <v>133</v>
      </c>
      <c r="D5" s="223"/>
      <c r="E5" s="7"/>
    </row>
    <row r="6" spans="1:6" x14ac:dyDescent="0.25">
      <c r="A6" s="1" t="s">
        <v>21</v>
      </c>
      <c r="B6" s="738"/>
      <c r="C6" s="546"/>
      <c r="D6" s="634"/>
      <c r="E6" s="223"/>
    </row>
    <row r="7" spans="1:6" x14ac:dyDescent="0.25">
      <c r="B7" s="2" t="s">
        <v>233</v>
      </c>
      <c r="D7" s="223"/>
      <c r="E7" s="7"/>
    </row>
    <row r="8" spans="1:6" x14ac:dyDescent="0.25">
      <c r="A8" s="1" t="s">
        <v>21</v>
      </c>
      <c r="B8" s="628" t="s">
        <v>234</v>
      </c>
      <c r="C8" s="746"/>
      <c r="D8" s="747"/>
      <c r="E8" s="747"/>
      <c r="F8" s="297"/>
    </row>
    <row r="9" spans="1:6" x14ac:dyDescent="0.25">
      <c r="B9" s="521" t="s">
        <v>221</v>
      </c>
      <c r="C9" s="297"/>
      <c r="D9" s="307"/>
      <c r="E9" s="309"/>
      <c r="F9" s="297"/>
    </row>
    <row r="10" spans="1:6" x14ac:dyDescent="0.25">
      <c r="A10" s="1" t="s">
        <v>21</v>
      </c>
      <c r="B10" s="738"/>
      <c r="C10" s="746"/>
      <c r="D10" s="748"/>
      <c r="E10" s="747"/>
      <c r="F10" s="297"/>
    </row>
    <row r="11" spans="1:6" x14ac:dyDescent="0.25">
      <c r="B11" s="1045"/>
      <c r="C11" s="5"/>
      <c r="D11" s="9"/>
      <c r="E11" s="102"/>
      <c r="F11" s="297"/>
    </row>
    <row r="12" spans="1:6" x14ac:dyDescent="0.25">
      <c r="A12" s="1" t="s">
        <v>21</v>
      </c>
      <c r="B12" s="628" t="s">
        <v>230</v>
      </c>
      <c r="C12" s="746"/>
      <c r="D12" s="748"/>
      <c r="E12" s="747"/>
      <c r="F12" s="297"/>
    </row>
    <row r="13" spans="1:6" x14ac:dyDescent="0.25">
      <c r="B13" s="521" t="s">
        <v>224</v>
      </c>
      <c r="C13" s="297"/>
      <c r="D13" s="308">
        <v>1</v>
      </c>
      <c r="E13" s="309"/>
      <c r="F13" s="297"/>
    </row>
    <row r="14" spans="1:6" x14ac:dyDescent="0.25">
      <c r="B14" s="342" t="s">
        <v>225</v>
      </c>
      <c r="C14" s="5"/>
      <c r="D14" s="49">
        <v>20</v>
      </c>
      <c r="E14" s="102"/>
      <c r="F14" s="2" t="s">
        <v>235</v>
      </c>
    </row>
    <row r="15" spans="1:6" x14ac:dyDescent="0.25">
      <c r="B15" s="521"/>
      <c r="C15" s="297"/>
      <c r="D15" s="297"/>
      <c r="E15" s="297"/>
      <c r="F15" s="521"/>
    </row>
    <row r="16" spans="1:6" x14ac:dyDescent="0.25">
      <c r="A16" s="2" t="s">
        <v>244</v>
      </c>
      <c r="C16" s="297"/>
      <c r="D16" s="297"/>
      <c r="E16" s="297"/>
      <c r="F16" s="521"/>
    </row>
    <row r="17" spans="1:6" x14ac:dyDescent="0.25">
      <c r="B17" s="2" t="s">
        <v>216</v>
      </c>
      <c r="C17" s="297"/>
      <c r="D17" s="309"/>
      <c r="E17" s="307"/>
      <c r="F17" s="521"/>
    </row>
    <row r="18" spans="1:6" x14ac:dyDescent="0.25">
      <c r="A18" s="1" t="s">
        <v>21</v>
      </c>
      <c r="B18" s="738"/>
      <c r="C18" s="749"/>
      <c r="D18" s="747"/>
      <c r="E18" s="309"/>
      <c r="F18" s="521"/>
    </row>
    <row r="19" spans="1:6" x14ac:dyDescent="0.25">
      <c r="B19" s="521" t="s">
        <v>233</v>
      </c>
      <c r="C19" s="750"/>
      <c r="D19" s="309"/>
      <c r="E19" s="307"/>
      <c r="F19" s="521"/>
    </row>
    <row r="20" spans="1:6" x14ac:dyDescent="0.25">
      <c r="A20" s="1" t="s">
        <v>21</v>
      </c>
      <c r="B20" s="628" t="s">
        <v>234</v>
      </c>
      <c r="C20" s="749"/>
      <c r="D20" s="747"/>
      <c r="E20" s="747"/>
      <c r="F20" s="521"/>
    </row>
    <row r="21" spans="1:6" x14ac:dyDescent="0.25">
      <c r="B21" s="521" t="s">
        <v>221</v>
      </c>
      <c r="C21" s="750"/>
      <c r="D21" s="307"/>
      <c r="E21" s="309"/>
      <c r="F21" s="521"/>
    </row>
    <row r="22" spans="1:6" x14ac:dyDescent="0.25">
      <c r="A22" s="1" t="s">
        <v>21</v>
      </c>
      <c r="B22" s="738"/>
      <c r="C22" s="751">
        <v>0.19900000000000001</v>
      </c>
      <c r="D22" s="748"/>
      <c r="E22" s="747"/>
      <c r="F22" s="521"/>
    </row>
    <row r="23" spans="1:6" x14ac:dyDescent="0.25">
      <c r="B23" s="1045"/>
      <c r="C23" s="750"/>
      <c r="D23" s="307"/>
      <c r="E23" s="309"/>
      <c r="F23" s="521"/>
    </row>
    <row r="24" spans="1:6" x14ac:dyDescent="0.25">
      <c r="A24" s="1" t="s">
        <v>21</v>
      </c>
      <c r="B24" s="741" t="s">
        <v>230</v>
      </c>
      <c r="C24" s="752"/>
      <c r="D24" s="745"/>
      <c r="E24" s="743"/>
      <c r="F24" s="2" t="s">
        <v>226</v>
      </c>
    </row>
    <row r="25" spans="1:6" x14ac:dyDescent="0.25">
      <c r="B25" s="2" t="s">
        <v>236</v>
      </c>
      <c r="D25" s="7"/>
      <c r="E25" s="223"/>
      <c r="F25" s="2" t="s">
        <v>235</v>
      </c>
    </row>
    <row r="26" spans="1:6" x14ac:dyDescent="0.25">
      <c r="B26" s="2"/>
      <c r="F26" s="2"/>
    </row>
    <row r="27" spans="1:6" x14ac:dyDescent="0.25">
      <c r="A27" s="2" t="s">
        <v>1105</v>
      </c>
      <c r="C27" s="297"/>
      <c r="D27" s="297"/>
      <c r="E27" s="297"/>
      <c r="F27" s="521"/>
    </row>
    <row r="28" spans="1:6" x14ac:dyDescent="0.25">
      <c r="B28" s="2" t="s">
        <v>216</v>
      </c>
      <c r="C28" s="753"/>
      <c r="D28" s="309"/>
      <c r="E28" s="307"/>
      <c r="F28" s="2"/>
    </row>
    <row r="29" spans="1:6" x14ac:dyDescent="0.25">
      <c r="A29" s="1" t="s">
        <v>21</v>
      </c>
      <c r="B29" s="738"/>
      <c r="C29" s="749"/>
      <c r="D29" s="747"/>
      <c r="E29" s="309"/>
      <c r="F29" s="521"/>
    </row>
    <row r="30" spans="1:6" x14ac:dyDescent="0.25">
      <c r="B30" s="521" t="s">
        <v>233</v>
      </c>
      <c r="C30" s="750"/>
      <c r="D30" s="309"/>
      <c r="E30" s="307"/>
      <c r="F30" s="521"/>
    </row>
    <row r="31" spans="1:6" x14ac:dyDescent="0.25">
      <c r="A31" s="1" t="s">
        <v>21</v>
      </c>
      <c r="B31" s="628" t="s">
        <v>234</v>
      </c>
      <c r="C31" s="749"/>
      <c r="D31" s="747"/>
      <c r="E31" s="747"/>
      <c r="F31" s="521"/>
    </row>
    <row r="32" spans="1:6" x14ac:dyDescent="0.25">
      <c r="B32" s="521" t="s">
        <v>221</v>
      </c>
      <c r="C32" s="750"/>
      <c r="D32" s="307"/>
      <c r="E32" s="309"/>
      <c r="F32" s="521"/>
    </row>
    <row r="33" spans="1:6" x14ac:dyDescent="0.25">
      <c r="A33" s="1" t="s">
        <v>21</v>
      </c>
      <c r="B33" s="738"/>
      <c r="C33" s="749"/>
      <c r="D33" s="748"/>
      <c r="E33" s="747"/>
      <c r="F33" s="521"/>
    </row>
    <row r="34" spans="1:6" x14ac:dyDescent="0.25">
      <c r="B34" s="1045"/>
      <c r="C34" s="750"/>
      <c r="D34" s="307"/>
      <c r="E34" s="309"/>
      <c r="F34" s="521"/>
    </row>
    <row r="35" spans="1:6" x14ac:dyDescent="0.25">
      <c r="A35" s="1" t="s">
        <v>21</v>
      </c>
      <c r="B35" s="741" t="s">
        <v>230</v>
      </c>
      <c r="C35" s="752"/>
      <c r="D35" s="745"/>
      <c r="E35" s="743"/>
      <c r="F35" s="2"/>
    </row>
    <row r="36" spans="1:6" x14ac:dyDescent="0.25">
      <c r="B36" s="2" t="s">
        <v>236</v>
      </c>
      <c r="D36" s="7"/>
      <c r="E36" s="223"/>
      <c r="F36" s="2" t="s">
        <v>235</v>
      </c>
    </row>
    <row r="37" spans="1:6" x14ac:dyDescent="0.25">
      <c r="B37" s="2"/>
    </row>
    <row r="38" spans="1:6" x14ac:dyDescent="0.25">
      <c r="A38" s="2"/>
      <c r="B38" s="15" t="s">
        <v>237</v>
      </c>
    </row>
    <row r="39" spans="1:6" x14ac:dyDescent="0.25">
      <c r="A39" s="2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45">
    <tabColor theme="9"/>
  </sheetPr>
  <dimension ref="A1:F41"/>
  <sheetViews>
    <sheetView zoomScaleNormal="100" zoomScalePageLayoutView="205" workbookViewId="0">
      <selection activeCell="A3" sqref="A3"/>
    </sheetView>
  </sheetViews>
  <sheetFormatPr baseColWidth="10" defaultColWidth="10.85546875" defaultRowHeight="15" x14ac:dyDescent="0.25"/>
  <cols>
    <col min="1" max="1" width="3" style="1" customWidth="1"/>
    <col min="2" max="2" width="38.28515625" style="1" customWidth="1"/>
    <col min="3" max="3" width="7.140625" style="1" bestFit="1" customWidth="1"/>
    <col min="4" max="4" width="10.85546875" style="1" bestFit="1" customWidth="1"/>
    <col min="5" max="5" width="12" style="1" bestFit="1" customWidth="1"/>
    <col min="6" max="6" width="13.42578125" style="1" customWidth="1"/>
    <col min="7" max="16384" width="10.85546875" style="1"/>
  </cols>
  <sheetData>
    <row r="1" spans="1:6" x14ac:dyDescent="0.25">
      <c r="A1" s="342" t="s">
        <v>238</v>
      </c>
      <c r="C1" s="5"/>
    </row>
    <row r="2" spans="1:6" x14ac:dyDescent="0.25">
      <c r="A2" s="2" t="s">
        <v>239</v>
      </c>
      <c r="C2" s="5"/>
    </row>
    <row r="3" spans="1:6" x14ac:dyDescent="0.25">
      <c r="A3" s="2"/>
      <c r="C3" s="5"/>
    </row>
    <row r="4" spans="1:6" x14ac:dyDescent="0.25">
      <c r="A4" s="2" t="s">
        <v>240</v>
      </c>
      <c r="C4" s="5"/>
    </row>
    <row r="5" spans="1:6" x14ac:dyDescent="0.25">
      <c r="B5" s="2" t="s">
        <v>133</v>
      </c>
      <c r="D5" s="223"/>
      <c r="E5" s="7"/>
    </row>
    <row r="6" spans="1:6" x14ac:dyDescent="0.25">
      <c r="A6" s="1" t="s">
        <v>21</v>
      </c>
      <c r="B6" s="738"/>
      <c r="C6" s="546"/>
      <c r="D6" s="634"/>
      <c r="E6" s="223"/>
    </row>
    <row r="7" spans="1:6" x14ac:dyDescent="0.25">
      <c r="B7" s="2" t="s">
        <v>241</v>
      </c>
      <c r="D7" s="223"/>
      <c r="E7" s="7"/>
    </row>
    <row r="8" spans="1:6" x14ac:dyDescent="0.25">
      <c r="A8" s="1" t="s">
        <v>21</v>
      </c>
      <c r="B8" s="392" t="s">
        <v>242</v>
      </c>
      <c r="C8" s="754"/>
      <c r="D8" s="755"/>
      <c r="E8" s="755"/>
      <c r="F8" s="297"/>
    </row>
    <row r="9" spans="1:6" x14ac:dyDescent="0.25">
      <c r="A9" s="1" t="s">
        <v>21</v>
      </c>
      <c r="B9" s="628" t="s">
        <v>243</v>
      </c>
      <c r="C9" s="756"/>
      <c r="D9" s="747"/>
      <c r="E9" s="747"/>
      <c r="F9" s="297"/>
    </row>
    <row r="10" spans="1:6" x14ac:dyDescent="0.25">
      <c r="B10" s="1045"/>
      <c r="C10" s="297"/>
      <c r="D10" s="307"/>
      <c r="E10" s="309"/>
      <c r="F10" s="297"/>
    </row>
    <row r="11" spans="1:6" x14ac:dyDescent="0.25">
      <c r="A11" s="1" t="s">
        <v>21</v>
      </c>
      <c r="B11" s="628" t="s">
        <v>222</v>
      </c>
      <c r="C11" s="746"/>
      <c r="D11" s="748"/>
      <c r="E11" s="747"/>
      <c r="F11" s="297"/>
    </row>
    <row r="12" spans="1:6" x14ac:dyDescent="0.25">
      <c r="B12" s="1045"/>
      <c r="C12" s="297"/>
      <c r="D12" s="307"/>
      <c r="E12" s="309"/>
      <c r="F12" s="297"/>
    </row>
    <row r="13" spans="1:6" x14ac:dyDescent="0.25">
      <c r="A13" s="1" t="s">
        <v>21</v>
      </c>
      <c r="B13" s="628" t="s">
        <v>230</v>
      </c>
      <c r="C13" s="746"/>
      <c r="D13" s="748"/>
      <c r="E13" s="747"/>
      <c r="F13" s="297"/>
    </row>
    <row r="14" spans="1:6" x14ac:dyDescent="0.25">
      <c r="B14" s="521" t="s">
        <v>224</v>
      </c>
      <c r="C14" s="297"/>
      <c r="D14" s="309"/>
      <c r="E14" s="309"/>
      <c r="F14" s="521"/>
    </row>
    <row r="15" spans="1:6" x14ac:dyDescent="0.25">
      <c r="B15" s="342" t="s">
        <v>225</v>
      </c>
      <c r="C15" s="5"/>
      <c r="D15" s="102"/>
      <c r="E15" s="102"/>
      <c r="F15" s="2" t="s">
        <v>235</v>
      </c>
    </row>
    <row r="16" spans="1:6" x14ac:dyDescent="0.25">
      <c r="B16" s="521"/>
      <c r="C16" s="297"/>
      <c r="D16" s="297"/>
      <c r="E16" s="297"/>
      <c r="F16" s="521"/>
    </row>
    <row r="17" spans="1:6" x14ac:dyDescent="0.25">
      <c r="A17" s="2" t="s">
        <v>244</v>
      </c>
      <c r="C17" s="297"/>
      <c r="D17" s="297"/>
      <c r="E17" s="297"/>
      <c r="F17" s="521"/>
    </row>
    <row r="18" spans="1:6" x14ac:dyDescent="0.25">
      <c r="B18" s="2" t="s">
        <v>133</v>
      </c>
      <c r="D18" s="223"/>
      <c r="E18" s="7"/>
      <c r="F18" s="2"/>
    </row>
    <row r="19" spans="1:6" x14ac:dyDescent="0.25">
      <c r="A19" s="1" t="s">
        <v>21</v>
      </c>
      <c r="B19" s="738"/>
      <c r="C19" s="629"/>
      <c r="D19" s="634"/>
      <c r="E19" s="223"/>
      <c r="F19" s="2"/>
    </row>
    <row r="20" spans="1:6" x14ac:dyDescent="0.25">
      <c r="B20" s="2" t="s">
        <v>241</v>
      </c>
      <c r="D20" s="223"/>
      <c r="E20" s="7"/>
      <c r="F20" s="2"/>
    </row>
    <row r="21" spans="1:6" x14ac:dyDescent="0.25">
      <c r="A21" s="1" t="s">
        <v>21</v>
      </c>
      <c r="B21" s="392" t="s">
        <v>242</v>
      </c>
      <c r="C21" s="757"/>
      <c r="D21" s="755"/>
      <c r="E21" s="755"/>
      <c r="F21" s="521"/>
    </row>
    <row r="22" spans="1:6" x14ac:dyDescent="0.25">
      <c r="A22" s="1" t="s">
        <v>21</v>
      </c>
      <c r="B22" s="628" t="s">
        <v>243</v>
      </c>
      <c r="C22" s="756"/>
      <c r="D22" s="747"/>
      <c r="E22" s="747"/>
      <c r="F22" s="521"/>
    </row>
    <row r="23" spans="1:6" x14ac:dyDescent="0.25">
      <c r="B23" s="1045"/>
      <c r="C23" s="297"/>
      <c r="D23" s="307"/>
      <c r="E23" s="309"/>
      <c r="F23" s="521"/>
    </row>
    <row r="24" spans="1:6" x14ac:dyDescent="0.25">
      <c r="A24" s="1" t="s">
        <v>21</v>
      </c>
      <c r="B24" s="628" t="s">
        <v>222</v>
      </c>
      <c r="C24" s="749"/>
      <c r="D24" s="748"/>
      <c r="E24" s="747"/>
      <c r="F24" s="521"/>
    </row>
    <row r="25" spans="1:6" x14ac:dyDescent="0.25">
      <c r="B25" s="1045"/>
      <c r="C25" s="297"/>
      <c r="D25" s="307"/>
      <c r="E25" s="309"/>
      <c r="F25" s="521"/>
    </row>
    <row r="26" spans="1:6" x14ac:dyDescent="0.25">
      <c r="A26" s="1" t="s">
        <v>21</v>
      </c>
      <c r="B26" s="741" t="s">
        <v>230</v>
      </c>
      <c r="C26" s="752"/>
      <c r="D26" s="745"/>
      <c r="E26" s="743"/>
      <c r="F26" s="2" t="s">
        <v>226</v>
      </c>
    </row>
    <row r="27" spans="1:6" x14ac:dyDescent="0.25">
      <c r="B27" s="521" t="s">
        <v>225</v>
      </c>
      <c r="C27" s="297"/>
      <c r="D27" s="1324"/>
      <c r="E27" s="309"/>
      <c r="F27" s="2" t="s">
        <v>235</v>
      </c>
    </row>
    <row r="28" spans="1:6" x14ac:dyDescent="0.25">
      <c r="B28" s="342"/>
      <c r="C28" s="5"/>
      <c r="D28" s="49"/>
      <c r="E28" s="9"/>
      <c r="F28" s="2"/>
    </row>
    <row r="29" spans="1:6" x14ac:dyDescent="0.25">
      <c r="A29" s="1207" t="s">
        <v>1101</v>
      </c>
      <c r="C29" s="5"/>
      <c r="D29" s="49"/>
      <c r="E29" s="5"/>
      <c r="F29" s="521"/>
    </row>
    <row r="30" spans="1:6" x14ac:dyDescent="0.25">
      <c r="B30" s="2" t="s">
        <v>133</v>
      </c>
      <c r="D30" s="223"/>
      <c r="E30" s="7"/>
      <c r="F30" s="2"/>
    </row>
    <row r="31" spans="1:6" x14ac:dyDescent="0.25">
      <c r="A31" s="1" t="s">
        <v>21</v>
      </c>
      <c r="B31" s="738"/>
      <c r="C31" s="546"/>
      <c r="D31" s="634"/>
      <c r="E31" s="223"/>
      <c r="F31" s="2"/>
    </row>
    <row r="32" spans="1:6" x14ac:dyDescent="0.25">
      <c r="B32" s="2" t="s">
        <v>241</v>
      </c>
      <c r="D32" s="223"/>
      <c r="E32" s="7"/>
      <c r="F32" s="2"/>
    </row>
    <row r="33" spans="1:6" x14ac:dyDescent="0.25">
      <c r="A33" s="1" t="s">
        <v>21</v>
      </c>
      <c r="B33" s="392" t="s">
        <v>242</v>
      </c>
      <c r="C33" s="758"/>
      <c r="D33" s="755"/>
      <c r="E33" s="755"/>
      <c r="F33" s="297"/>
    </row>
    <row r="34" spans="1:6" x14ac:dyDescent="0.25">
      <c r="A34" s="1" t="s">
        <v>21</v>
      </c>
      <c r="B34" s="628" t="s">
        <v>243</v>
      </c>
      <c r="C34" s="756"/>
      <c r="D34" s="747"/>
      <c r="E34" s="747"/>
      <c r="F34" s="297"/>
    </row>
    <row r="35" spans="1:6" x14ac:dyDescent="0.25">
      <c r="B35" s="1045"/>
      <c r="C35" s="297"/>
      <c r="D35" s="307"/>
      <c r="E35" s="309"/>
      <c r="F35" s="297"/>
    </row>
    <row r="36" spans="1:6" x14ac:dyDescent="0.25">
      <c r="A36" s="1" t="s">
        <v>21</v>
      </c>
      <c r="B36" s="628" t="s">
        <v>222</v>
      </c>
      <c r="C36" s="746"/>
      <c r="D36" s="748"/>
      <c r="E36" s="747"/>
      <c r="F36" s="297"/>
    </row>
    <row r="37" spans="1:6" x14ac:dyDescent="0.25">
      <c r="B37" s="1045"/>
      <c r="C37" s="297"/>
      <c r="D37" s="307"/>
      <c r="E37" s="309"/>
      <c r="F37" s="297"/>
    </row>
    <row r="38" spans="1:6" x14ac:dyDescent="0.25">
      <c r="A38" s="1" t="s">
        <v>21</v>
      </c>
      <c r="B38" s="628" t="s">
        <v>230</v>
      </c>
      <c r="C38" s="746"/>
      <c r="D38" s="748"/>
      <c r="E38" s="747"/>
      <c r="F38" s="297"/>
    </row>
    <row r="39" spans="1:6" x14ac:dyDescent="0.25">
      <c r="B39" s="342" t="s">
        <v>225</v>
      </c>
      <c r="C39" s="5"/>
      <c r="D39" s="49">
        <v>1</v>
      </c>
      <c r="E39" s="102"/>
      <c r="F39" s="297"/>
    </row>
    <row r="40" spans="1:6" x14ac:dyDescent="0.25">
      <c r="B40" s="342"/>
      <c r="C40" s="5"/>
      <c r="D40" s="49"/>
      <c r="E40" s="5"/>
      <c r="F40" s="297"/>
    </row>
    <row r="41" spans="1:6" x14ac:dyDescent="0.25">
      <c r="A41" s="2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48">
    <tabColor theme="9"/>
  </sheetPr>
  <dimension ref="A1:L50"/>
  <sheetViews>
    <sheetView zoomScaleNormal="100" zoomScalePageLayoutView="145" workbookViewId="0">
      <selection activeCell="A4" sqref="A4"/>
    </sheetView>
  </sheetViews>
  <sheetFormatPr baseColWidth="10" defaultColWidth="10.85546875" defaultRowHeight="15" x14ac:dyDescent="0.25"/>
  <cols>
    <col min="1" max="1" width="5.7109375" style="1" customWidth="1"/>
    <col min="2" max="2" width="5.7109375" style="15" customWidth="1"/>
    <col min="3" max="3" width="6.7109375" style="15" customWidth="1"/>
    <col min="4" max="4" width="20.42578125" style="15" customWidth="1"/>
    <col min="5" max="5" width="7" style="1" customWidth="1"/>
    <col min="6" max="6" width="10.85546875" style="7" customWidth="1"/>
    <col min="7" max="7" width="11.140625" style="1" customWidth="1"/>
    <col min="8" max="12" width="10.42578125" style="1" customWidth="1"/>
    <col min="13" max="16384" width="10.85546875" style="1"/>
  </cols>
  <sheetData>
    <row r="1" spans="1:12" x14ac:dyDescent="0.25">
      <c r="A1" s="199" t="s">
        <v>246</v>
      </c>
    </row>
    <row r="2" spans="1:12" x14ac:dyDescent="0.25">
      <c r="A2" s="15" t="s">
        <v>247</v>
      </c>
    </row>
    <row r="3" spans="1:12" x14ac:dyDescent="0.25">
      <c r="A3" s="1096" t="s">
        <v>808</v>
      </c>
    </row>
    <row r="4" spans="1:12" x14ac:dyDescent="0.25">
      <c r="A4" s="1096"/>
    </row>
    <row r="5" spans="1:12" x14ac:dyDescent="0.25">
      <c r="A5" s="199" t="s">
        <v>3</v>
      </c>
    </row>
    <row r="6" spans="1:12" x14ac:dyDescent="0.25">
      <c r="A6" s="2"/>
      <c r="B6" s="15" t="s">
        <v>223</v>
      </c>
      <c r="F6" s="223"/>
    </row>
    <row r="7" spans="1:12" x14ac:dyDescent="0.25">
      <c r="A7" s="141" t="s">
        <v>21</v>
      </c>
      <c r="B7" s="759" t="s">
        <v>230</v>
      </c>
      <c r="C7" s="759"/>
      <c r="D7" s="759"/>
      <c r="E7" s="546"/>
      <c r="F7" s="634"/>
    </row>
    <row r="8" spans="1:12" x14ac:dyDescent="0.25">
      <c r="A8" s="141"/>
      <c r="B8" s="1046"/>
      <c r="C8" s="1046"/>
      <c r="F8" s="223"/>
    </row>
    <row r="9" spans="1:12" x14ac:dyDescent="0.25">
      <c r="A9" s="141" t="s">
        <v>21</v>
      </c>
      <c r="B9" s="759" t="s">
        <v>248</v>
      </c>
      <c r="C9" s="759"/>
      <c r="D9" s="759"/>
      <c r="E9" s="338"/>
      <c r="F9" s="634"/>
    </row>
    <row r="10" spans="1:12" x14ac:dyDescent="0.25">
      <c r="A10" s="141"/>
      <c r="B10" s="15" t="s">
        <v>249</v>
      </c>
      <c r="F10" s="223"/>
    </row>
    <row r="11" spans="1:12" x14ac:dyDescent="0.25">
      <c r="A11" s="141" t="s">
        <v>21</v>
      </c>
      <c r="B11" s="759" t="s">
        <v>250</v>
      </c>
      <c r="C11" s="759"/>
      <c r="D11" s="759"/>
      <c r="E11" s="760"/>
      <c r="F11" s="634"/>
    </row>
    <row r="12" spans="1:12" x14ac:dyDescent="0.25">
      <c r="A12" s="141"/>
      <c r="B12" s="1046"/>
      <c r="C12" s="1046"/>
      <c r="F12" s="223"/>
    </row>
    <row r="13" spans="1:12" x14ac:dyDescent="0.25">
      <c r="A13" s="141" t="s">
        <v>21</v>
      </c>
      <c r="B13" s="759" t="s">
        <v>13</v>
      </c>
      <c r="C13" s="759"/>
      <c r="D13" s="759"/>
      <c r="E13" s="546"/>
      <c r="F13" s="634"/>
    </row>
    <row r="14" spans="1:12" x14ac:dyDescent="0.25">
      <c r="A14" s="141"/>
      <c r="B14" s="1046"/>
      <c r="C14" s="1046"/>
      <c r="F14" s="223"/>
    </row>
    <row r="15" spans="1:12" x14ac:dyDescent="0.25">
      <c r="A15" s="141" t="s">
        <v>21</v>
      </c>
      <c r="B15" s="759" t="s">
        <v>35</v>
      </c>
      <c r="C15" s="759"/>
      <c r="D15" s="759"/>
      <c r="E15" s="760"/>
      <c r="F15" s="634"/>
      <c r="G15" s="22"/>
      <c r="H15" s="22"/>
      <c r="I15" s="22"/>
      <c r="J15" s="22"/>
      <c r="K15" s="22"/>
      <c r="L15" s="22"/>
    </row>
    <row r="16" spans="1:12" x14ac:dyDescent="0.25">
      <c r="A16" s="141"/>
      <c r="B16" s="15" t="s">
        <v>249</v>
      </c>
      <c r="F16" s="223"/>
      <c r="G16" s="22"/>
      <c r="H16" s="22"/>
      <c r="I16" s="22"/>
      <c r="J16" s="22"/>
      <c r="K16" s="22"/>
      <c r="L16" s="22"/>
    </row>
    <row r="17" spans="1:12" x14ac:dyDescent="0.25">
      <c r="A17" s="141" t="s">
        <v>21</v>
      </c>
      <c r="B17" s="759" t="s">
        <v>251</v>
      </c>
      <c r="C17" s="759"/>
      <c r="D17" s="759"/>
      <c r="E17" s="546"/>
      <c r="F17" s="634"/>
      <c r="G17" s="22"/>
      <c r="H17" s="22"/>
      <c r="I17" s="22"/>
      <c r="J17" s="22"/>
      <c r="K17" s="22"/>
      <c r="L17" s="22"/>
    </row>
    <row r="18" spans="1:12" x14ac:dyDescent="0.25">
      <c r="A18" s="141"/>
      <c r="B18" s="1046"/>
      <c r="C18" s="1046"/>
      <c r="F18" s="223"/>
      <c r="G18" s="22"/>
      <c r="H18" s="22"/>
      <c r="I18" s="22"/>
      <c r="J18" s="22"/>
      <c r="K18" s="22"/>
      <c r="L18" s="22"/>
    </row>
    <row r="19" spans="1:12" x14ac:dyDescent="0.25">
      <c r="A19" s="141" t="s">
        <v>21</v>
      </c>
      <c r="B19" s="1069"/>
      <c r="C19" s="1069"/>
      <c r="D19" s="466"/>
      <c r="E19" s="546"/>
      <c r="F19" s="634"/>
      <c r="G19" s="22"/>
      <c r="H19" s="22"/>
      <c r="I19" s="22"/>
      <c r="J19" s="22"/>
      <c r="K19" s="22"/>
      <c r="L19" s="22"/>
    </row>
    <row r="20" spans="1:12" x14ac:dyDescent="0.25">
      <c r="A20" s="141"/>
      <c r="B20" s="199" t="s">
        <v>253</v>
      </c>
      <c r="C20" s="199"/>
      <c r="D20" s="199"/>
      <c r="E20" s="5"/>
      <c r="F20" s="102"/>
      <c r="G20" s="22"/>
      <c r="H20" s="22"/>
      <c r="I20" s="22"/>
      <c r="J20" s="22"/>
      <c r="K20" s="22"/>
      <c r="L20" s="22"/>
    </row>
    <row r="21" spans="1:12" x14ac:dyDescent="0.25">
      <c r="G21" s="22"/>
      <c r="H21" s="22"/>
      <c r="I21" s="22"/>
      <c r="J21" s="22"/>
      <c r="K21" s="22"/>
      <c r="L21" s="22"/>
    </row>
    <row r="22" spans="1:12" x14ac:dyDescent="0.25">
      <c r="A22" s="199" t="s">
        <v>40</v>
      </c>
      <c r="F22" s="2357" t="s">
        <v>16</v>
      </c>
      <c r="G22" s="2357"/>
    </row>
    <row r="23" spans="1:12" x14ac:dyDescent="0.25">
      <c r="A23" s="199"/>
      <c r="F23" s="1142" t="s">
        <v>4</v>
      </c>
      <c r="G23" s="1139" t="s">
        <v>5</v>
      </c>
    </row>
    <row r="24" spans="1:12" x14ac:dyDescent="0.25">
      <c r="A24" s="15" t="s">
        <v>254</v>
      </c>
      <c r="B24" s="2" t="s">
        <v>255</v>
      </c>
      <c r="C24" s="563"/>
      <c r="D24" s="531"/>
      <c r="E24" s="532"/>
      <c r="F24" s="532"/>
      <c r="G24" s="532"/>
    </row>
    <row r="25" spans="1:12" x14ac:dyDescent="0.25">
      <c r="A25" s="15"/>
      <c r="B25" s="2"/>
      <c r="C25" s="563"/>
      <c r="D25" s="531"/>
      <c r="E25" s="532"/>
      <c r="F25" s="532"/>
      <c r="G25" s="532"/>
    </row>
    <row r="26" spans="1:12" x14ac:dyDescent="0.25">
      <c r="A26" s="15"/>
      <c r="B26" s="2"/>
      <c r="C26" s="563"/>
      <c r="D26" s="531"/>
      <c r="E26" s="532"/>
      <c r="F26" s="532"/>
      <c r="G26" s="532"/>
    </row>
    <row r="27" spans="1:12" x14ac:dyDescent="0.25">
      <c r="A27" s="15"/>
      <c r="B27" s="2"/>
      <c r="C27" s="394"/>
      <c r="D27" s="2"/>
      <c r="F27" s="1"/>
    </row>
    <row r="28" spans="1:12" x14ac:dyDescent="0.25">
      <c r="A28" s="15" t="s">
        <v>256</v>
      </c>
      <c r="B28" s="2" t="s">
        <v>257</v>
      </c>
      <c r="C28" s="563"/>
      <c r="D28" s="531"/>
      <c r="E28" s="532"/>
      <c r="F28" s="532"/>
      <c r="G28" s="532"/>
    </row>
    <row r="29" spans="1:12" x14ac:dyDescent="0.25">
      <c r="A29" s="15" t="s">
        <v>12</v>
      </c>
      <c r="C29" s="563"/>
      <c r="D29" s="531"/>
      <c r="E29" s="532"/>
      <c r="F29" s="532"/>
      <c r="G29" s="532"/>
    </row>
    <row r="30" spans="1:12" x14ac:dyDescent="0.25">
      <c r="A30" s="15"/>
      <c r="C30" s="224"/>
      <c r="D30" s="2"/>
      <c r="F30" s="1"/>
    </row>
    <row r="31" spans="1:12" x14ac:dyDescent="0.25">
      <c r="A31" s="15" t="s">
        <v>13</v>
      </c>
      <c r="C31" s="563"/>
      <c r="D31" s="531"/>
      <c r="E31" s="532"/>
      <c r="F31" s="532"/>
      <c r="G31" s="532"/>
    </row>
    <row r="32" spans="1:12" x14ac:dyDescent="0.25">
      <c r="A32" s="15"/>
      <c r="C32" s="563"/>
      <c r="D32" s="531"/>
      <c r="E32" s="532"/>
      <c r="F32" s="532"/>
      <c r="G32" s="532"/>
    </row>
    <row r="33" spans="1:12" x14ac:dyDescent="0.25">
      <c r="A33" s="15"/>
      <c r="C33" s="563"/>
      <c r="D33" s="531"/>
      <c r="E33" s="532"/>
      <c r="F33" s="532"/>
      <c r="G33" s="532"/>
    </row>
    <row r="34" spans="1:12" x14ac:dyDescent="0.25">
      <c r="A34" s="15"/>
    </row>
    <row r="35" spans="1:12" x14ac:dyDescent="0.25">
      <c r="A35" s="199" t="s">
        <v>245</v>
      </c>
      <c r="G35" s="22"/>
      <c r="H35" s="22"/>
      <c r="I35" s="22"/>
      <c r="J35" s="22"/>
      <c r="K35" s="22"/>
      <c r="L35" s="22"/>
    </row>
    <row r="36" spans="1:12" x14ac:dyDescent="0.25">
      <c r="B36" s="15" t="s">
        <v>223</v>
      </c>
      <c r="F36" s="223"/>
      <c r="G36" s="22" t="s">
        <v>258</v>
      </c>
      <c r="H36" s="22"/>
      <c r="I36" s="22"/>
      <c r="J36" s="22"/>
      <c r="K36" s="22"/>
      <c r="L36" s="22"/>
    </row>
    <row r="37" spans="1:12" x14ac:dyDescent="0.25">
      <c r="A37" s="6" t="s">
        <v>21</v>
      </c>
      <c r="B37" s="759" t="s">
        <v>230</v>
      </c>
      <c r="C37" s="759"/>
      <c r="D37" s="759"/>
      <c r="E37" s="546"/>
      <c r="F37" s="634"/>
    </row>
    <row r="38" spans="1:12" x14ac:dyDescent="0.25">
      <c r="A38" s="6"/>
      <c r="B38" s="1046"/>
      <c r="C38" s="1046"/>
      <c r="F38" s="223"/>
    </row>
    <row r="39" spans="1:12" x14ac:dyDescent="0.25">
      <c r="A39" s="6" t="s">
        <v>21</v>
      </c>
      <c r="B39" s="759" t="s">
        <v>248</v>
      </c>
      <c r="C39" s="759"/>
      <c r="D39" s="759"/>
      <c r="E39" s="338"/>
      <c r="F39" s="634"/>
    </row>
    <row r="40" spans="1:12" x14ac:dyDescent="0.25">
      <c r="A40" s="6"/>
      <c r="B40" s="15" t="s">
        <v>249</v>
      </c>
      <c r="F40" s="223"/>
    </row>
    <row r="41" spans="1:12" x14ac:dyDescent="0.25">
      <c r="A41" s="6" t="s">
        <v>21</v>
      </c>
      <c r="B41" s="759" t="s">
        <v>259</v>
      </c>
      <c r="C41" s="759"/>
      <c r="D41" s="759"/>
      <c r="E41" s="760"/>
      <c r="F41" s="634"/>
    </row>
    <row r="42" spans="1:12" x14ac:dyDescent="0.25">
      <c r="A42" s="6"/>
      <c r="B42" s="1046"/>
      <c r="C42" s="1046"/>
      <c r="F42" s="223"/>
    </row>
    <row r="43" spans="1:12" x14ac:dyDescent="0.25">
      <c r="A43" s="6" t="s">
        <v>21</v>
      </c>
      <c r="B43" s="759" t="s">
        <v>13</v>
      </c>
      <c r="C43" s="759"/>
      <c r="D43" s="759"/>
      <c r="E43" s="546"/>
      <c r="F43" s="634"/>
    </row>
    <row r="44" spans="1:12" x14ac:dyDescent="0.25">
      <c r="A44" s="6"/>
      <c r="B44" s="1046"/>
      <c r="C44" s="1046"/>
      <c r="F44" s="223"/>
    </row>
    <row r="45" spans="1:12" x14ac:dyDescent="0.25">
      <c r="A45" s="6" t="s">
        <v>21</v>
      </c>
      <c r="B45" s="759" t="s">
        <v>35</v>
      </c>
      <c r="C45" s="759"/>
      <c r="D45" s="759"/>
      <c r="E45" s="760"/>
      <c r="F45" s="634"/>
    </row>
    <row r="46" spans="1:12" x14ac:dyDescent="0.25">
      <c r="A46" s="6"/>
      <c r="B46" s="15" t="s">
        <v>249</v>
      </c>
      <c r="F46" s="223"/>
    </row>
    <row r="47" spans="1:12" x14ac:dyDescent="0.25">
      <c r="A47" s="6" t="s">
        <v>21</v>
      </c>
      <c r="B47" s="759" t="s">
        <v>251</v>
      </c>
      <c r="C47" s="759"/>
      <c r="D47" s="759"/>
      <c r="E47" s="546"/>
      <c r="F47" s="634"/>
    </row>
    <row r="48" spans="1:12" x14ac:dyDescent="0.25">
      <c r="A48" s="6"/>
      <c r="B48" s="1046"/>
      <c r="C48" s="1046"/>
      <c r="F48" s="223"/>
    </row>
    <row r="49" spans="1:6" x14ac:dyDescent="0.25">
      <c r="A49" s="6" t="s">
        <v>21</v>
      </c>
      <c r="B49" s="1069"/>
      <c r="C49" s="1069"/>
      <c r="D49" s="466"/>
      <c r="E49" s="546"/>
      <c r="F49" s="634"/>
    </row>
    <row r="50" spans="1:6" x14ac:dyDescent="0.25">
      <c r="A50" s="6"/>
      <c r="B50" s="199" t="s">
        <v>253</v>
      </c>
      <c r="C50" s="199"/>
      <c r="D50" s="199"/>
      <c r="E50" s="5"/>
      <c r="F50" s="102"/>
    </row>
  </sheetData>
  <mergeCells count="1">
    <mergeCell ref="F22:G22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50">
    <tabColor theme="9"/>
  </sheetPr>
  <dimension ref="A1:L33"/>
  <sheetViews>
    <sheetView zoomScaleNormal="100" zoomScalePageLayoutView="190" workbookViewId="0">
      <selection activeCell="A4" sqref="A4"/>
    </sheetView>
  </sheetViews>
  <sheetFormatPr baseColWidth="10" defaultColWidth="10.85546875" defaultRowHeight="15" x14ac:dyDescent="0.25"/>
  <cols>
    <col min="1" max="1" width="5.7109375" style="1" customWidth="1"/>
    <col min="2" max="3" width="5.7109375" style="15" customWidth="1"/>
    <col min="4" max="4" width="16.85546875" style="15" customWidth="1"/>
    <col min="5" max="5" width="9.5703125" style="1" customWidth="1"/>
    <col min="6" max="6" width="10.85546875" style="1" customWidth="1"/>
    <col min="7" max="7" width="10" style="1" customWidth="1"/>
    <col min="8" max="8" width="10.140625" style="1" customWidth="1"/>
    <col min="9" max="9" width="9.5703125" style="1" bestFit="1" customWidth="1"/>
    <col min="10" max="10" width="10.28515625" style="1" customWidth="1"/>
    <col min="11" max="12" width="9.42578125" style="1" bestFit="1" customWidth="1"/>
    <col min="13" max="16384" width="10.85546875" style="1"/>
  </cols>
  <sheetData>
    <row r="1" spans="1:12" x14ac:dyDescent="0.25">
      <c r="A1" s="199" t="s">
        <v>260</v>
      </c>
    </row>
    <row r="2" spans="1:12" x14ac:dyDescent="0.25">
      <c r="A2" s="15" t="s">
        <v>261</v>
      </c>
    </row>
    <row r="3" spans="1:12" x14ac:dyDescent="0.25">
      <c r="A3" s="1096" t="s">
        <v>808</v>
      </c>
    </row>
    <row r="4" spans="1:12" x14ac:dyDescent="0.25">
      <c r="A4" s="15"/>
    </row>
    <row r="5" spans="1:12" x14ac:dyDescent="0.25">
      <c r="A5" s="199" t="s">
        <v>3</v>
      </c>
    </row>
    <row r="6" spans="1:12" x14ac:dyDescent="0.25">
      <c r="B6" s="199" t="s">
        <v>223</v>
      </c>
      <c r="C6" s="199"/>
      <c r="D6" s="199"/>
      <c r="E6" s="5"/>
      <c r="F6" s="102"/>
      <c r="K6" s="22"/>
      <c r="L6" s="22"/>
    </row>
    <row r="7" spans="1:12" x14ac:dyDescent="0.25">
      <c r="A7" s="141" t="s">
        <v>21</v>
      </c>
      <c r="B7" s="905"/>
      <c r="C7" s="905"/>
      <c r="D7" s="759"/>
      <c r="E7" s="546"/>
      <c r="F7" s="634"/>
      <c r="K7" s="22"/>
      <c r="L7" s="22"/>
    </row>
    <row r="8" spans="1:12" x14ac:dyDescent="0.25">
      <c r="A8" s="141"/>
      <c r="B8" s="15" t="s">
        <v>236</v>
      </c>
      <c r="F8" s="223"/>
    </row>
    <row r="9" spans="1:12" x14ac:dyDescent="0.25">
      <c r="A9" s="141" t="s">
        <v>21</v>
      </c>
      <c r="B9" s="905"/>
      <c r="C9" s="905"/>
      <c r="D9" s="759"/>
      <c r="E9" s="760"/>
      <c r="F9" s="634"/>
    </row>
    <row r="10" spans="1:12" x14ac:dyDescent="0.25">
      <c r="A10" s="141"/>
      <c r="B10" s="305" t="s">
        <v>24</v>
      </c>
      <c r="C10" s="305"/>
      <c r="D10" s="305"/>
      <c r="F10" s="223"/>
    </row>
    <row r="11" spans="1:12" x14ac:dyDescent="0.25">
      <c r="A11" s="141" t="s">
        <v>21</v>
      </c>
      <c r="B11" s="905"/>
      <c r="C11" s="905"/>
      <c r="D11" s="759"/>
      <c r="E11" s="546"/>
      <c r="F11" s="634"/>
    </row>
    <row r="12" spans="1:12" x14ac:dyDescent="0.25">
      <c r="A12" s="141"/>
      <c r="B12" s="305" t="s">
        <v>23</v>
      </c>
      <c r="C12" s="305"/>
      <c r="D12" s="305"/>
      <c r="F12" s="223"/>
    </row>
    <row r="13" spans="1:12" x14ac:dyDescent="0.25">
      <c r="A13" s="141" t="s">
        <v>21</v>
      </c>
      <c r="B13" s="905"/>
      <c r="C13" s="905"/>
      <c r="D13" s="759"/>
      <c r="E13" s="546"/>
      <c r="F13" s="634"/>
      <c r="G13" s="15"/>
      <c r="H13" s="15"/>
    </row>
    <row r="14" spans="1:12" x14ac:dyDescent="0.25">
      <c r="A14" s="141"/>
      <c r="B14" s="15" t="s">
        <v>249</v>
      </c>
      <c r="F14" s="223"/>
      <c r="G14" s="15"/>
      <c r="H14" s="15"/>
    </row>
    <row r="15" spans="1:12" x14ac:dyDescent="0.25">
      <c r="A15" s="141" t="s">
        <v>21</v>
      </c>
      <c r="B15" s="759" t="s">
        <v>251</v>
      </c>
      <c r="C15" s="759"/>
      <c r="D15" s="759"/>
      <c r="E15" s="546"/>
      <c r="F15" s="634"/>
      <c r="G15" s="15"/>
      <c r="H15" s="15"/>
    </row>
    <row r="16" spans="1:12" x14ac:dyDescent="0.25">
      <c r="A16" s="141"/>
      <c r="B16" s="1046"/>
      <c r="C16" s="1046"/>
      <c r="F16" s="223"/>
    </row>
    <row r="17" spans="1:8" x14ac:dyDescent="0.25">
      <c r="A17" s="141" t="s">
        <v>21</v>
      </c>
      <c r="B17" s="759" t="s">
        <v>252</v>
      </c>
      <c r="C17" s="759"/>
      <c r="D17" s="759"/>
      <c r="E17" s="546"/>
      <c r="F17" s="634"/>
      <c r="G17" s="15"/>
      <c r="H17" s="15"/>
    </row>
    <row r="18" spans="1:8" x14ac:dyDescent="0.25">
      <c r="A18" s="141"/>
      <c r="B18" s="1046"/>
      <c r="C18" s="1046"/>
      <c r="D18" s="1208"/>
      <c r="E18" s="325"/>
      <c r="F18" s="223"/>
    </row>
    <row r="19" spans="1:8" x14ac:dyDescent="0.25">
      <c r="A19" s="141"/>
      <c r="B19" s="200"/>
      <c r="C19" s="200"/>
      <c r="D19" s="200"/>
      <c r="E19" s="325"/>
    </row>
    <row r="20" spans="1:8" x14ac:dyDescent="0.25">
      <c r="A20" s="201" t="s">
        <v>40</v>
      </c>
      <c r="B20" s="201"/>
      <c r="C20" s="201"/>
      <c r="D20" s="201"/>
      <c r="E20" s="8"/>
      <c r="F20" s="8"/>
      <c r="G20" s="2357" t="s">
        <v>16</v>
      </c>
      <c r="H20" s="2357"/>
    </row>
    <row r="21" spans="1:8" x14ac:dyDescent="0.25">
      <c r="E21" s="8"/>
      <c r="F21" s="8"/>
      <c r="G21" s="1142" t="s">
        <v>4</v>
      </c>
      <c r="H21" s="1139" t="s">
        <v>5</v>
      </c>
    </row>
    <row r="22" spans="1:8" x14ac:dyDescent="0.25">
      <c r="A22" s="528" t="s">
        <v>263</v>
      </c>
      <c r="B22" s="2" t="s">
        <v>264</v>
      </c>
      <c r="C22" s="563"/>
      <c r="D22" s="531"/>
      <c r="E22" s="532"/>
      <c r="F22" s="532"/>
      <c r="G22" s="532"/>
      <c r="H22" s="532"/>
    </row>
    <row r="23" spans="1:8" x14ac:dyDescent="0.25">
      <c r="C23" s="563"/>
      <c r="D23" s="531"/>
      <c r="E23" s="532"/>
      <c r="F23" s="532"/>
      <c r="G23" s="532"/>
      <c r="H23" s="532"/>
    </row>
    <row r="24" spans="1:8" x14ac:dyDescent="0.25">
      <c r="C24" s="563"/>
      <c r="D24" s="531"/>
      <c r="E24" s="532"/>
      <c r="F24" s="532"/>
      <c r="G24" s="532"/>
      <c r="H24" s="532"/>
    </row>
    <row r="25" spans="1:8" x14ac:dyDescent="0.25">
      <c r="B25" s="199"/>
      <c r="C25" s="199"/>
      <c r="D25" s="199"/>
    </row>
    <row r="26" spans="1:8" x14ac:dyDescent="0.25">
      <c r="E26" s="3"/>
    </row>
    <row r="27" spans="1:8" x14ac:dyDescent="0.25">
      <c r="B27" s="199"/>
      <c r="C27" s="199"/>
      <c r="D27" s="199"/>
    </row>
    <row r="28" spans="1:8" x14ac:dyDescent="0.25">
      <c r="E28" s="3"/>
    </row>
    <row r="30" spans="1:8" x14ac:dyDescent="0.25">
      <c r="E30" s="3"/>
    </row>
    <row r="32" spans="1:8" x14ac:dyDescent="0.25">
      <c r="E32" s="3"/>
    </row>
    <row r="33" spans="2:5" x14ac:dyDescent="0.25">
      <c r="B33" s="199"/>
      <c r="C33" s="199"/>
      <c r="D33" s="199"/>
      <c r="E33" s="5"/>
    </row>
  </sheetData>
  <mergeCells count="1">
    <mergeCell ref="G20:H20"/>
  </mergeCells>
  <pageMargins left="0" right="1.8503937007874016" top="1.2204724409448819" bottom="0.70866141732283472" header="0" footer="0"/>
  <pageSetup paperSize="9" scale="90" orientation="portrait" horizontalDpi="4294967293" verticalDpi="4294967293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51">
    <tabColor theme="9"/>
  </sheetPr>
  <dimension ref="A1:D15"/>
  <sheetViews>
    <sheetView zoomScaleNormal="100" zoomScalePageLayoutView="190" workbookViewId="0">
      <selection activeCell="A3" sqref="A3"/>
    </sheetView>
  </sheetViews>
  <sheetFormatPr baseColWidth="10" defaultColWidth="11.42578125" defaultRowHeight="15" x14ac:dyDescent="0.25"/>
  <cols>
    <col min="1" max="1" width="5.7109375" customWidth="1"/>
    <col min="2" max="2" width="28" style="202" customWidth="1"/>
    <col min="3" max="3" width="6.7109375" customWidth="1"/>
    <col min="4" max="4" width="10.140625" style="1" customWidth="1"/>
    <col min="5" max="5" width="5.42578125" customWidth="1"/>
    <col min="6" max="6" width="10.85546875" customWidth="1"/>
    <col min="7" max="7" width="7.140625" customWidth="1"/>
  </cols>
  <sheetData>
    <row r="1" spans="1:4" x14ac:dyDescent="0.25">
      <c r="A1" s="227" t="s">
        <v>265</v>
      </c>
    </row>
    <row r="2" spans="1:4" s="21" customFormat="1" x14ac:dyDescent="0.25">
      <c r="A2" s="219" t="s">
        <v>266</v>
      </c>
      <c r="D2" s="22"/>
    </row>
    <row r="3" spans="1:4" s="21" customFormat="1" x14ac:dyDescent="0.25">
      <c r="B3" s="219"/>
      <c r="D3" s="22"/>
    </row>
    <row r="4" spans="1:4" x14ac:dyDescent="0.25">
      <c r="B4" s="219" t="s">
        <v>223</v>
      </c>
      <c r="C4" s="163"/>
      <c r="D4" s="235"/>
    </row>
    <row r="5" spans="1:4" x14ac:dyDescent="0.25">
      <c r="A5" s="103" t="s">
        <v>21</v>
      </c>
      <c r="B5" s="1053"/>
      <c r="C5" s="761"/>
      <c r="D5" s="762"/>
    </row>
    <row r="6" spans="1:4" x14ac:dyDescent="0.25">
      <c r="A6" s="103"/>
      <c r="B6" s="1047"/>
      <c r="C6" s="163"/>
      <c r="D6" s="235"/>
    </row>
    <row r="7" spans="1:4" x14ac:dyDescent="0.25">
      <c r="A7" s="103" t="s">
        <v>21</v>
      </c>
      <c r="B7" s="763" t="s">
        <v>250</v>
      </c>
      <c r="C7" s="764"/>
      <c r="D7" s="765"/>
    </row>
    <row r="8" spans="1:4" x14ac:dyDescent="0.25">
      <c r="A8" s="103"/>
      <c r="B8" s="1047"/>
      <c r="C8" s="163"/>
      <c r="D8" s="235"/>
    </row>
    <row r="9" spans="1:4" x14ac:dyDescent="0.25">
      <c r="A9" s="103" t="s">
        <v>21</v>
      </c>
      <c r="B9" s="763" t="s">
        <v>13</v>
      </c>
      <c r="C9" s="766"/>
      <c r="D9" s="765"/>
    </row>
    <row r="10" spans="1:4" x14ac:dyDescent="0.25">
      <c r="A10" s="103"/>
      <c r="B10" s="1047"/>
      <c r="C10" s="163"/>
      <c r="D10" s="235"/>
    </row>
    <row r="11" spans="1:4" x14ac:dyDescent="0.25">
      <c r="A11" s="103" t="s">
        <v>21</v>
      </c>
      <c r="B11" s="763" t="s">
        <v>35</v>
      </c>
      <c r="C11" s="764"/>
      <c r="D11" s="765"/>
    </row>
    <row r="12" spans="1:4" x14ac:dyDescent="0.25">
      <c r="B12" s="219" t="s">
        <v>262</v>
      </c>
      <c r="C12" s="40"/>
      <c r="D12" s="235"/>
    </row>
    <row r="13" spans="1:4" x14ac:dyDescent="0.25">
      <c r="B13" s="219"/>
      <c r="C13" s="40"/>
      <c r="D13" s="28"/>
    </row>
    <row r="14" spans="1:4" x14ac:dyDescent="0.25">
      <c r="B14" s="219"/>
      <c r="C14" s="40"/>
      <c r="D14" s="28"/>
    </row>
    <row r="15" spans="1:4" x14ac:dyDescent="0.25">
      <c r="B15" s="219"/>
      <c r="C15" s="40"/>
      <c r="D15" s="28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52">
    <tabColor theme="9"/>
  </sheetPr>
  <dimension ref="A1:M38"/>
  <sheetViews>
    <sheetView zoomScaleNormal="100" zoomScalePageLayoutView="150" workbookViewId="0">
      <selection activeCell="A4" sqref="A4"/>
    </sheetView>
  </sheetViews>
  <sheetFormatPr baseColWidth="10" defaultColWidth="10.85546875" defaultRowHeight="15" x14ac:dyDescent="0.25"/>
  <cols>
    <col min="1" max="1" width="5.7109375" style="1" customWidth="1"/>
    <col min="2" max="2" width="5.7109375" style="15" customWidth="1"/>
    <col min="3" max="3" width="6.7109375" style="15" customWidth="1"/>
    <col min="4" max="4" width="10.28515625" style="15" customWidth="1"/>
    <col min="5" max="5" width="12.28515625" style="15" customWidth="1"/>
    <col min="6" max="6" width="10.85546875" style="176" customWidth="1"/>
    <col min="7" max="7" width="9.5703125" style="1" bestFit="1" customWidth="1"/>
    <col min="8" max="8" width="10.7109375" style="1" customWidth="1"/>
    <col min="9" max="9" width="9.5703125" style="1" bestFit="1" customWidth="1"/>
    <col min="10" max="10" width="11.28515625" style="1" customWidth="1"/>
    <col min="11" max="11" width="11.85546875" style="1" customWidth="1"/>
    <col min="12" max="16384" width="10.85546875" style="1"/>
  </cols>
  <sheetData>
    <row r="1" spans="1:13" x14ac:dyDescent="0.25">
      <c r="A1" s="199" t="s">
        <v>267</v>
      </c>
      <c r="F1" s="1139"/>
    </row>
    <row r="2" spans="1:13" x14ac:dyDescent="0.25">
      <c r="A2" s="15" t="s">
        <v>268</v>
      </c>
      <c r="F2" s="1139"/>
    </row>
    <row r="3" spans="1:13" x14ac:dyDescent="0.25">
      <c r="A3" s="1096" t="s">
        <v>808</v>
      </c>
      <c r="F3" s="1305"/>
    </row>
    <row r="4" spans="1:13" x14ac:dyDescent="0.25">
      <c r="A4" s="305"/>
      <c r="F4" s="1139"/>
    </row>
    <row r="5" spans="1:13" x14ac:dyDescent="0.25">
      <c r="A5" s="199" t="s">
        <v>3</v>
      </c>
      <c r="F5" s="1139"/>
    </row>
    <row r="6" spans="1:13" x14ac:dyDescent="0.25">
      <c r="B6" s="15" t="s">
        <v>223</v>
      </c>
      <c r="F6" s="1139"/>
      <c r="G6" s="223"/>
    </row>
    <row r="7" spans="1:13" x14ac:dyDescent="0.25">
      <c r="A7" s="141" t="s">
        <v>21</v>
      </c>
      <c r="B7" s="759" t="s">
        <v>230</v>
      </c>
      <c r="C7" s="759"/>
      <c r="D7" s="759"/>
      <c r="E7" s="759"/>
      <c r="F7" s="535"/>
      <c r="G7" s="634"/>
    </row>
    <row r="8" spans="1:13" x14ac:dyDescent="0.25">
      <c r="A8" s="141"/>
      <c r="B8" s="1046"/>
      <c r="C8" s="1046"/>
      <c r="F8" s="402"/>
      <c r="G8" s="223"/>
    </row>
    <row r="9" spans="1:13" x14ac:dyDescent="0.25">
      <c r="A9" s="141" t="s">
        <v>21</v>
      </c>
      <c r="B9" s="759" t="s">
        <v>269</v>
      </c>
      <c r="C9" s="759"/>
      <c r="D9" s="759"/>
      <c r="E9" s="759"/>
      <c r="F9" s="767"/>
      <c r="G9" s="634"/>
    </row>
    <row r="10" spans="1:13" x14ac:dyDescent="0.25">
      <c r="A10" s="141"/>
      <c r="B10" s="15" t="s">
        <v>249</v>
      </c>
      <c r="F10" s="402"/>
      <c r="G10" s="223"/>
    </row>
    <row r="11" spans="1:13" x14ac:dyDescent="0.25">
      <c r="A11" s="141" t="s">
        <v>21</v>
      </c>
      <c r="B11" s="905"/>
      <c r="C11" s="905"/>
      <c r="D11" s="759"/>
      <c r="E11" s="759"/>
      <c r="F11" s="768"/>
      <c r="G11" s="634"/>
    </row>
    <row r="12" spans="1:13" x14ac:dyDescent="0.25">
      <c r="A12" s="141"/>
      <c r="B12" s="15" t="s">
        <v>24</v>
      </c>
      <c r="F12" s="402"/>
      <c r="G12" s="223"/>
    </row>
    <row r="13" spans="1:13" x14ac:dyDescent="0.25">
      <c r="A13" s="141" t="s">
        <v>21</v>
      </c>
      <c r="B13" s="759" t="s">
        <v>13</v>
      </c>
      <c r="C13" s="759"/>
      <c r="D13" s="759"/>
      <c r="E13" s="759"/>
      <c r="F13" s="535"/>
      <c r="G13" s="634"/>
      <c r="H13" s="22"/>
      <c r="I13" s="22"/>
      <c r="J13" s="22"/>
      <c r="K13" s="22"/>
      <c r="L13" s="22"/>
      <c r="M13" s="22"/>
    </row>
    <row r="14" spans="1:13" x14ac:dyDescent="0.25">
      <c r="A14" s="141"/>
      <c r="B14" s="1046"/>
      <c r="C14" s="1046"/>
      <c r="F14" s="402"/>
      <c r="G14" s="223"/>
      <c r="H14" s="22"/>
      <c r="I14" s="22"/>
      <c r="J14" s="22"/>
      <c r="K14" s="22"/>
      <c r="L14" s="22"/>
      <c r="M14" s="22"/>
    </row>
    <row r="15" spans="1:13" x14ac:dyDescent="0.25">
      <c r="A15" s="141" t="s">
        <v>21</v>
      </c>
      <c r="B15" s="759" t="s">
        <v>35</v>
      </c>
      <c r="C15" s="759"/>
      <c r="D15" s="759"/>
      <c r="E15" s="759"/>
      <c r="F15" s="769"/>
      <c r="G15" s="634"/>
      <c r="H15" s="22"/>
      <c r="I15" s="22"/>
      <c r="J15" s="22"/>
      <c r="K15" s="22"/>
      <c r="L15" s="22"/>
      <c r="M15" s="22"/>
    </row>
    <row r="16" spans="1:13" x14ac:dyDescent="0.25">
      <c r="A16" s="2"/>
      <c r="B16" s="199" t="s">
        <v>262</v>
      </c>
      <c r="C16" s="199"/>
      <c r="D16" s="199"/>
      <c r="E16" s="199"/>
      <c r="F16" s="403"/>
      <c r="G16" s="102"/>
      <c r="H16" s="22"/>
      <c r="I16" s="22"/>
      <c r="J16" s="22"/>
      <c r="K16" s="22"/>
      <c r="L16" s="22"/>
      <c r="M16" s="22"/>
    </row>
    <row r="17" spans="1:13" x14ac:dyDescent="0.25">
      <c r="F17" s="6"/>
      <c r="G17" s="7"/>
      <c r="H17" s="22"/>
      <c r="I17" s="22"/>
      <c r="J17" s="22"/>
      <c r="K17" s="22"/>
      <c r="L17" s="22"/>
      <c r="M17" s="22"/>
    </row>
    <row r="18" spans="1:13" x14ac:dyDescent="0.25">
      <c r="A18" s="199" t="s">
        <v>40</v>
      </c>
      <c r="F18" s="6"/>
      <c r="G18" s="7"/>
      <c r="H18" s="22"/>
      <c r="I18" s="22"/>
      <c r="J18" s="22"/>
      <c r="K18" s="22"/>
      <c r="L18" s="22"/>
      <c r="M18" s="22"/>
    </row>
    <row r="19" spans="1:13" x14ac:dyDescent="0.25">
      <c r="B19" s="15" t="s">
        <v>223</v>
      </c>
      <c r="F19" s="6"/>
      <c r="G19" s="223"/>
      <c r="H19" s="22"/>
      <c r="I19" s="22"/>
      <c r="J19" s="22"/>
      <c r="K19" s="22"/>
      <c r="L19" s="22"/>
      <c r="M19" s="22"/>
    </row>
    <row r="20" spans="1:13" x14ac:dyDescent="0.25">
      <c r="A20" s="141" t="s">
        <v>21</v>
      </c>
      <c r="B20" s="759" t="s">
        <v>230</v>
      </c>
      <c r="C20" s="759"/>
      <c r="D20" s="759"/>
      <c r="E20" s="759"/>
      <c r="F20" s="535"/>
      <c r="G20" s="634"/>
    </row>
    <row r="21" spans="1:13" x14ac:dyDescent="0.25">
      <c r="A21" s="141"/>
      <c r="B21" s="1046"/>
      <c r="C21" s="1046"/>
      <c r="F21" s="402"/>
      <c r="G21" s="223"/>
    </row>
    <row r="22" spans="1:13" x14ac:dyDescent="0.25">
      <c r="A22" s="141" t="s">
        <v>21</v>
      </c>
      <c r="B22" s="759" t="s">
        <v>269</v>
      </c>
      <c r="C22" s="759"/>
      <c r="D22" s="759"/>
      <c r="E22" s="759"/>
      <c r="F22" s="767"/>
      <c r="G22" s="634"/>
    </row>
    <row r="23" spans="1:13" x14ac:dyDescent="0.25">
      <c r="A23" s="141"/>
      <c r="B23" s="15" t="s">
        <v>249</v>
      </c>
      <c r="F23" s="402"/>
      <c r="G23" s="223"/>
    </row>
    <row r="24" spans="1:13" x14ac:dyDescent="0.25">
      <c r="A24" s="141" t="s">
        <v>21</v>
      </c>
      <c r="B24" s="905"/>
      <c r="C24" s="905"/>
      <c r="D24" s="759"/>
      <c r="E24" s="759"/>
      <c r="F24" s="770"/>
      <c r="G24" s="634"/>
    </row>
    <row r="25" spans="1:13" x14ac:dyDescent="0.25">
      <c r="A25" s="141"/>
      <c r="B25" s="15" t="s">
        <v>24</v>
      </c>
      <c r="F25" s="402"/>
      <c r="G25" s="223"/>
    </row>
    <row r="26" spans="1:13" x14ac:dyDescent="0.25">
      <c r="A26" s="141" t="s">
        <v>21</v>
      </c>
      <c r="B26" s="759" t="s">
        <v>13</v>
      </c>
      <c r="C26" s="759"/>
      <c r="D26" s="759"/>
      <c r="E26" s="759"/>
      <c r="F26" s="535"/>
      <c r="G26" s="634"/>
    </row>
    <row r="27" spans="1:13" x14ac:dyDescent="0.25">
      <c r="A27" s="141"/>
      <c r="B27" s="1046"/>
      <c r="C27" s="1046"/>
      <c r="F27" s="402"/>
      <c r="G27" s="223"/>
    </row>
    <row r="28" spans="1:13" x14ac:dyDescent="0.25">
      <c r="A28" s="141" t="s">
        <v>21</v>
      </c>
      <c r="B28" s="759" t="s">
        <v>35</v>
      </c>
      <c r="C28" s="759"/>
      <c r="D28" s="759"/>
      <c r="E28" s="759"/>
      <c r="F28" s="769"/>
      <c r="G28" s="634"/>
    </row>
    <row r="29" spans="1:13" x14ac:dyDescent="0.25">
      <c r="B29" s="228" t="s">
        <v>262</v>
      </c>
      <c r="C29" s="228"/>
      <c r="D29" s="228"/>
      <c r="E29" s="228"/>
      <c r="F29" s="405"/>
      <c r="G29" s="564"/>
    </row>
    <row r="30" spans="1:13" x14ac:dyDescent="0.25">
      <c r="B30" s="229"/>
      <c r="C30" s="229"/>
      <c r="D30" s="229"/>
      <c r="E30" s="229"/>
      <c r="F30" s="29"/>
      <c r="G30" s="24"/>
    </row>
    <row r="31" spans="1:13" x14ac:dyDescent="0.25">
      <c r="A31" s="199" t="s">
        <v>245</v>
      </c>
      <c r="B31" s="229"/>
      <c r="C31" s="229"/>
      <c r="D31" s="229"/>
      <c r="E31" s="229"/>
      <c r="F31" s="29"/>
      <c r="G31" s="2357" t="s">
        <v>16</v>
      </c>
      <c r="H31" s="2357"/>
      <c r="I31" s="1142"/>
      <c r="J31" s="1139"/>
    </row>
    <row r="32" spans="1:13" x14ac:dyDescent="0.25">
      <c r="F32" s="1139"/>
      <c r="G32" s="1142" t="s">
        <v>4</v>
      </c>
      <c r="H32" s="1139" t="s">
        <v>5</v>
      </c>
    </row>
    <row r="33" spans="1:8" x14ac:dyDescent="0.25">
      <c r="A33" s="226" t="s">
        <v>270</v>
      </c>
      <c r="B33" s="512" t="s">
        <v>271</v>
      </c>
      <c r="C33" s="563"/>
      <c r="D33" s="531"/>
      <c r="E33" s="531"/>
      <c r="F33" s="565"/>
      <c r="G33" s="532"/>
      <c r="H33" s="532"/>
    </row>
    <row r="34" spans="1:8" x14ac:dyDescent="0.25">
      <c r="A34" s="15"/>
      <c r="B34" s="512"/>
      <c r="C34" s="563"/>
      <c r="D34" s="531"/>
      <c r="E34" s="531"/>
      <c r="F34" s="565"/>
      <c r="G34" s="532"/>
      <c r="H34" s="532"/>
    </row>
    <row r="35" spans="1:8" x14ac:dyDescent="0.25">
      <c r="A35" s="15"/>
      <c r="B35" s="512"/>
      <c r="C35" s="563"/>
      <c r="D35" s="531"/>
      <c r="E35" s="531"/>
      <c r="F35" s="565"/>
      <c r="G35" s="532"/>
      <c r="H35" s="532"/>
    </row>
    <row r="36" spans="1:8" x14ac:dyDescent="0.25">
      <c r="A36" s="15"/>
      <c r="B36" s="512"/>
      <c r="C36" s="2"/>
      <c r="D36" s="2"/>
      <c r="E36" s="2"/>
      <c r="F36" s="136"/>
    </row>
    <row r="37" spans="1:8" x14ac:dyDescent="0.25">
      <c r="A37" s="226" t="s">
        <v>272</v>
      </c>
      <c r="B37" s="512" t="s">
        <v>273</v>
      </c>
      <c r="C37" s="563"/>
      <c r="D37" s="531"/>
      <c r="E37" s="531"/>
      <c r="F37" s="565"/>
      <c r="G37" s="532"/>
      <c r="H37" s="532"/>
    </row>
    <row r="38" spans="1:8" x14ac:dyDescent="0.25">
      <c r="B38" s="2"/>
      <c r="C38" s="563"/>
      <c r="D38" s="531"/>
      <c r="E38" s="531"/>
      <c r="F38" s="565"/>
      <c r="G38" s="532"/>
      <c r="H38" s="532"/>
    </row>
  </sheetData>
  <mergeCells count="1">
    <mergeCell ref="G31:H31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53">
    <tabColor theme="9"/>
  </sheetPr>
  <dimension ref="A1:E30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28.7109375" style="15" customWidth="1"/>
    <col min="3" max="3" width="7" style="176" customWidth="1"/>
    <col min="4" max="4" width="8.85546875" style="7" customWidth="1"/>
    <col min="5" max="5" width="5.28515625" style="1" customWidth="1"/>
    <col min="6" max="16384" width="10.85546875" style="1"/>
  </cols>
  <sheetData>
    <row r="1" spans="1:5" x14ac:dyDescent="0.25">
      <c r="A1" s="199" t="s">
        <v>274</v>
      </c>
      <c r="C1" s="1139"/>
    </row>
    <row r="2" spans="1:5" x14ac:dyDescent="0.25">
      <c r="A2" s="15" t="s">
        <v>275</v>
      </c>
      <c r="C2" s="1139"/>
    </row>
    <row r="3" spans="1:5" x14ac:dyDescent="0.25">
      <c r="A3" s="15"/>
      <c r="C3" s="1139"/>
    </row>
    <row r="4" spans="1:5" x14ac:dyDescent="0.25">
      <c r="A4" s="199" t="s">
        <v>3</v>
      </c>
      <c r="C4" s="1139"/>
    </row>
    <row r="5" spans="1:5" x14ac:dyDescent="0.25">
      <c r="A5" s="6"/>
      <c r="B5" s="15" t="s">
        <v>223</v>
      </c>
      <c r="C5" s="6"/>
      <c r="D5" s="223"/>
      <c r="E5" s="22"/>
    </row>
    <row r="6" spans="1:5" x14ac:dyDescent="0.25">
      <c r="A6" s="6" t="s">
        <v>21</v>
      </c>
      <c r="B6" s="759" t="s">
        <v>230</v>
      </c>
      <c r="C6" s="535"/>
      <c r="D6" s="634"/>
      <c r="E6" s="22"/>
    </row>
    <row r="7" spans="1:5" x14ac:dyDescent="0.25">
      <c r="A7" s="6"/>
      <c r="B7" s="1046"/>
      <c r="C7" s="402"/>
      <c r="D7" s="223"/>
      <c r="E7" s="22"/>
    </row>
    <row r="8" spans="1:5" x14ac:dyDescent="0.25">
      <c r="A8" s="6" t="s">
        <v>21</v>
      </c>
      <c r="B8" s="759" t="s">
        <v>259</v>
      </c>
      <c r="C8" s="770"/>
      <c r="D8" s="634"/>
      <c r="E8" s="22"/>
    </row>
    <row r="9" spans="1:5" x14ac:dyDescent="0.25">
      <c r="A9" s="6"/>
      <c r="B9" s="1046"/>
      <c r="C9" s="402"/>
      <c r="D9" s="223"/>
      <c r="E9" s="22"/>
    </row>
    <row r="10" spans="1:5" x14ac:dyDescent="0.25">
      <c r="A10" s="6" t="s">
        <v>21</v>
      </c>
      <c r="B10" s="759" t="s">
        <v>13</v>
      </c>
      <c r="C10" s="535"/>
      <c r="D10" s="634"/>
      <c r="E10" s="22"/>
    </row>
    <row r="11" spans="1:5" x14ac:dyDescent="0.25">
      <c r="A11" s="6"/>
      <c r="B11" s="15" t="s">
        <v>23</v>
      </c>
      <c r="C11" s="402"/>
      <c r="D11" s="223"/>
      <c r="E11" s="22"/>
    </row>
    <row r="12" spans="1:5" x14ac:dyDescent="0.25">
      <c r="A12" s="6" t="s">
        <v>21</v>
      </c>
      <c r="B12" s="905"/>
      <c r="C12" s="770"/>
      <c r="D12" s="634"/>
      <c r="E12" s="22"/>
    </row>
    <row r="13" spans="1:5" x14ac:dyDescent="0.25">
      <c r="A13" s="6"/>
      <c r="B13" s="15" t="s">
        <v>262</v>
      </c>
      <c r="C13" s="403"/>
      <c r="D13" s="309"/>
      <c r="E13" s="22"/>
    </row>
    <row r="14" spans="1:5" x14ac:dyDescent="0.25">
      <c r="A14" s="6" t="s">
        <v>21</v>
      </c>
      <c r="B14" s="759" t="s">
        <v>252</v>
      </c>
      <c r="C14" s="535"/>
      <c r="D14" s="634"/>
      <c r="E14" s="22"/>
    </row>
    <row r="15" spans="1:5" x14ac:dyDescent="0.25">
      <c r="A15" s="6"/>
      <c r="B15" s="1048"/>
      <c r="C15" s="404"/>
      <c r="D15" s="102"/>
      <c r="E15" s="22"/>
    </row>
    <row r="16" spans="1:5" x14ac:dyDescent="0.25">
      <c r="B16" s="199"/>
      <c r="C16" s="404"/>
      <c r="D16" s="9"/>
      <c r="E16" s="22"/>
    </row>
    <row r="17" spans="1:5" x14ac:dyDescent="0.25">
      <c r="A17" s="199" t="s">
        <v>40</v>
      </c>
      <c r="C17" s="6"/>
      <c r="E17" s="22"/>
    </row>
    <row r="18" spans="1:5" x14ac:dyDescent="0.25">
      <c r="B18" s="15" t="s">
        <v>223</v>
      </c>
      <c r="C18" s="6"/>
      <c r="D18" s="223"/>
    </row>
    <row r="19" spans="1:5" x14ac:dyDescent="0.25">
      <c r="A19" s="1" t="s">
        <v>21</v>
      </c>
      <c r="B19" s="759" t="s">
        <v>230</v>
      </c>
      <c r="C19" s="535"/>
      <c r="D19" s="634"/>
    </row>
    <row r="20" spans="1:5" x14ac:dyDescent="0.25">
      <c r="B20" s="1046"/>
      <c r="C20" s="402"/>
      <c r="D20" s="223"/>
    </row>
    <row r="21" spans="1:5" x14ac:dyDescent="0.25">
      <c r="A21" s="1" t="s">
        <v>21</v>
      </c>
      <c r="B21" s="759" t="s">
        <v>259</v>
      </c>
      <c r="C21" s="535"/>
      <c r="D21" s="634"/>
    </row>
    <row r="22" spans="1:5" x14ac:dyDescent="0.25">
      <c r="B22" s="1046"/>
      <c r="C22" s="402"/>
      <c r="D22" s="223"/>
    </row>
    <row r="23" spans="1:5" x14ac:dyDescent="0.25">
      <c r="A23" s="1" t="s">
        <v>21</v>
      </c>
      <c r="B23" s="759" t="s">
        <v>13</v>
      </c>
      <c r="C23" s="535"/>
      <c r="D23" s="634"/>
    </row>
    <row r="24" spans="1:5" x14ac:dyDescent="0.25">
      <c r="B24" s="15" t="s">
        <v>23</v>
      </c>
      <c r="C24" s="402"/>
      <c r="D24" s="223"/>
    </row>
    <row r="25" spans="1:5" x14ac:dyDescent="0.25">
      <c r="A25" s="1" t="s">
        <v>21</v>
      </c>
      <c r="B25" s="905"/>
      <c r="C25" s="535"/>
      <c r="D25" s="634"/>
    </row>
    <row r="26" spans="1:5" x14ac:dyDescent="0.25">
      <c r="B26" s="15" t="s">
        <v>249</v>
      </c>
      <c r="C26" s="403"/>
      <c r="D26" s="309"/>
    </row>
    <row r="27" spans="1:5" x14ac:dyDescent="0.25">
      <c r="A27" s="1" t="s">
        <v>21</v>
      </c>
      <c r="B27" s="771" t="s">
        <v>251</v>
      </c>
      <c r="C27" s="535"/>
      <c r="D27" s="634"/>
    </row>
    <row r="28" spans="1:5" x14ac:dyDescent="0.25">
      <c r="B28" s="15" t="s">
        <v>262</v>
      </c>
      <c r="C28" s="6"/>
      <c r="D28" s="223"/>
    </row>
    <row r="29" spans="1:5" x14ac:dyDescent="0.25">
      <c r="A29" s="1" t="s">
        <v>21</v>
      </c>
      <c r="B29" s="759" t="s">
        <v>252</v>
      </c>
      <c r="C29" s="535"/>
      <c r="D29" s="634"/>
    </row>
    <row r="30" spans="1:5" x14ac:dyDescent="0.25">
      <c r="B30" s="1048"/>
      <c r="C30" s="230"/>
      <c r="D30" s="102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0">
    <tabColor theme="9"/>
  </sheetPr>
  <dimension ref="A1:E35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25" style="1" customWidth="1"/>
    <col min="3" max="3" width="12" style="1" customWidth="1"/>
    <col min="4" max="4" width="12.7109375" style="1" customWidth="1"/>
    <col min="5" max="5" width="10.7109375" style="1" customWidth="1"/>
    <col min="6" max="6" width="10.85546875" style="1" customWidth="1"/>
    <col min="7" max="7" width="16" style="1" customWidth="1"/>
    <col min="8" max="16384" width="10.85546875" style="1"/>
  </cols>
  <sheetData>
    <row r="1" spans="1:4" x14ac:dyDescent="0.25">
      <c r="A1" s="201" t="s">
        <v>32</v>
      </c>
    </row>
    <row r="2" spans="1:4" x14ac:dyDescent="0.25">
      <c r="A2" s="200" t="s">
        <v>33</v>
      </c>
    </row>
    <row r="3" spans="1:4" x14ac:dyDescent="0.25">
      <c r="B3" s="627"/>
    </row>
    <row r="4" spans="1:4" x14ac:dyDescent="0.25">
      <c r="A4" s="341" t="s">
        <v>3</v>
      </c>
    </row>
    <row r="5" spans="1:4" x14ac:dyDescent="0.25">
      <c r="B5" s="2" t="s">
        <v>17</v>
      </c>
      <c r="D5" s="252"/>
    </row>
    <row r="6" spans="1:4" x14ac:dyDescent="0.25">
      <c r="A6" s="541"/>
      <c r="B6" s="628" t="s">
        <v>34</v>
      </c>
      <c r="C6" s="546"/>
      <c r="D6" s="624"/>
    </row>
    <row r="7" spans="1:4" x14ac:dyDescent="0.25">
      <c r="B7" s="1202" t="s">
        <v>249</v>
      </c>
      <c r="D7" s="252"/>
    </row>
    <row r="8" spans="1:4" x14ac:dyDescent="0.25">
      <c r="A8" s="541"/>
      <c r="B8" s="628" t="s">
        <v>35</v>
      </c>
      <c r="C8" s="546"/>
      <c r="D8" s="624"/>
    </row>
    <row r="9" spans="1:4" x14ac:dyDescent="0.25">
      <c r="B9" s="2" t="s">
        <v>20</v>
      </c>
      <c r="C9" s="3"/>
      <c r="D9" s="252"/>
    </row>
    <row r="10" spans="1:4" x14ac:dyDescent="0.25">
      <c r="A10" s="541"/>
      <c r="B10" s="738"/>
      <c r="C10" s="338"/>
      <c r="D10" s="624"/>
    </row>
    <row r="11" spans="1:4" x14ac:dyDescent="0.25">
      <c r="B11" s="539"/>
      <c r="D11" s="252"/>
    </row>
    <row r="12" spans="1:4" x14ac:dyDescent="0.25">
      <c r="A12" s="541"/>
      <c r="B12" s="628" t="s">
        <v>13</v>
      </c>
      <c r="C12" s="546"/>
      <c r="D12" s="624"/>
    </row>
    <row r="13" spans="1:4" x14ac:dyDescent="0.25">
      <c r="B13" s="531"/>
      <c r="D13" s="252"/>
    </row>
    <row r="14" spans="1:4" x14ac:dyDescent="0.25">
      <c r="A14" s="541"/>
      <c r="B14" s="628" t="s">
        <v>37</v>
      </c>
      <c r="C14" s="338"/>
      <c r="D14" s="624"/>
    </row>
    <row r="15" spans="1:4" x14ac:dyDescent="0.25">
      <c r="B15" s="342" t="s">
        <v>38</v>
      </c>
      <c r="D15" s="534"/>
    </row>
    <row r="16" spans="1:4" x14ac:dyDescent="0.25">
      <c r="B16" s="342" t="s">
        <v>39</v>
      </c>
      <c r="C16" s="5"/>
      <c r="D16" s="534"/>
    </row>
    <row r="17" spans="1:5" x14ac:dyDescent="0.25">
      <c r="B17" s="2"/>
      <c r="D17" s="36"/>
    </row>
    <row r="18" spans="1:5" x14ac:dyDescent="0.25">
      <c r="A18" s="341" t="s">
        <v>40</v>
      </c>
      <c r="B18" s="2"/>
      <c r="D18" s="36"/>
    </row>
    <row r="19" spans="1:5" x14ac:dyDescent="0.25">
      <c r="B19" s="531"/>
      <c r="D19" s="252"/>
    </row>
    <row r="20" spans="1:5" x14ac:dyDescent="0.25">
      <c r="A20" s="541"/>
      <c r="B20" s="628" t="s">
        <v>34</v>
      </c>
      <c r="C20" s="546"/>
      <c r="D20" s="624"/>
    </row>
    <row r="21" spans="1:5" x14ac:dyDescent="0.25">
      <c r="B21" s="2" t="s">
        <v>20</v>
      </c>
      <c r="D21" s="252"/>
    </row>
    <row r="22" spans="1:5" x14ac:dyDescent="0.25">
      <c r="A22" s="541"/>
      <c r="B22" s="738"/>
      <c r="C22" s="338"/>
      <c r="D22" s="624"/>
    </row>
    <row r="23" spans="1:5" x14ac:dyDescent="0.25">
      <c r="B23" s="531"/>
      <c r="D23" s="252"/>
    </row>
    <row r="24" spans="1:5" x14ac:dyDescent="0.25">
      <c r="A24" s="541"/>
      <c r="B24" s="628" t="s">
        <v>13</v>
      </c>
      <c r="C24" s="629"/>
      <c r="D24" s="624"/>
    </row>
    <row r="25" spans="1:5" x14ac:dyDescent="0.25">
      <c r="B25" s="531"/>
      <c r="D25" s="252"/>
    </row>
    <row r="26" spans="1:5" x14ac:dyDescent="0.25">
      <c r="A26" s="541"/>
      <c r="B26" s="628" t="s">
        <v>37</v>
      </c>
      <c r="C26" s="338"/>
      <c r="D26" s="624"/>
    </row>
    <row r="27" spans="1:5" x14ac:dyDescent="0.25">
      <c r="B27" s="342" t="s">
        <v>38</v>
      </c>
      <c r="D27" s="534"/>
    </row>
    <row r="28" spans="1:5" x14ac:dyDescent="0.25">
      <c r="B28" s="342" t="s">
        <v>39</v>
      </c>
      <c r="C28" s="5"/>
      <c r="D28" s="534"/>
    </row>
    <row r="29" spans="1:5" x14ac:dyDescent="0.25">
      <c r="B29" s="2"/>
    </row>
    <row r="30" spans="1:5" x14ac:dyDescent="0.25">
      <c r="A30" s="2"/>
      <c r="B30" s="15" t="s">
        <v>41</v>
      </c>
    </row>
    <row r="31" spans="1:5" x14ac:dyDescent="0.25">
      <c r="A31" s="2"/>
      <c r="B31" s="532"/>
      <c r="C31" s="532"/>
      <c r="D31" s="532"/>
      <c r="E31" s="532"/>
    </row>
    <row r="32" spans="1:5" x14ac:dyDescent="0.25">
      <c r="A32" s="2"/>
      <c r="B32" s="532"/>
      <c r="C32" s="532"/>
      <c r="D32" s="532"/>
      <c r="E32" s="532"/>
    </row>
    <row r="33" spans="1:5" x14ac:dyDescent="0.25">
      <c r="A33" s="2"/>
      <c r="B33" s="532"/>
      <c r="C33" s="532"/>
      <c r="D33" s="532"/>
      <c r="E33" s="532"/>
    </row>
    <row r="34" spans="1:5" x14ac:dyDescent="0.25">
      <c r="A34" s="2"/>
      <c r="B34" s="532"/>
      <c r="C34" s="532"/>
      <c r="D34" s="532"/>
      <c r="E34" s="532"/>
    </row>
    <row r="35" spans="1:5" x14ac:dyDescent="0.25">
      <c r="B35" s="532"/>
      <c r="C35" s="532"/>
      <c r="D35" s="532"/>
      <c r="E35" s="532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54">
    <tabColor theme="9"/>
  </sheetPr>
  <dimension ref="A1:D23"/>
  <sheetViews>
    <sheetView zoomScaleNormal="100" zoomScalePageLayoutView="190" workbookViewId="0">
      <selection activeCell="A2" sqref="A2"/>
    </sheetView>
  </sheetViews>
  <sheetFormatPr baseColWidth="10" defaultColWidth="11.42578125" defaultRowHeight="15" x14ac:dyDescent="0.25"/>
  <cols>
    <col min="1" max="1" width="2.7109375" customWidth="1"/>
    <col min="2" max="2" width="28.140625" style="234" customWidth="1"/>
    <col min="3" max="3" width="8.42578125" style="175" customWidth="1"/>
    <col min="4" max="4" width="8.140625" style="7" customWidth="1"/>
    <col min="5" max="5" width="5.42578125" customWidth="1"/>
    <col min="6" max="6" width="10.85546875" customWidth="1"/>
    <col min="7" max="7" width="7.140625" customWidth="1"/>
  </cols>
  <sheetData>
    <row r="1" spans="1:4" x14ac:dyDescent="0.25">
      <c r="A1" s="232" t="s">
        <v>276</v>
      </c>
      <c r="C1" s="1138"/>
    </row>
    <row r="2" spans="1:4" x14ac:dyDescent="0.25">
      <c r="A2" s="232"/>
      <c r="C2" s="1138"/>
    </row>
    <row r="3" spans="1:4" s="21" customFormat="1" x14ac:dyDescent="0.25">
      <c r="A3" s="1325" t="s">
        <v>1106</v>
      </c>
      <c r="C3" s="231"/>
      <c r="D3" s="65"/>
    </row>
    <row r="4" spans="1:4" x14ac:dyDescent="0.25">
      <c r="B4" s="232" t="s">
        <v>236</v>
      </c>
      <c r="C4" s="1039"/>
      <c r="D4" s="102"/>
    </row>
    <row r="5" spans="1:4" x14ac:dyDescent="0.25">
      <c r="A5" s="1138" t="s">
        <v>21</v>
      </c>
      <c r="B5" s="772" t="s">
        <v>259</v>
      </c>
      <c r="C5" s="768"/>
      <c r="D5" s="634"/>
    </row>
    <row r="6" spans="1:4" x14ac:dyDescent="0.25">
      <c r="A6" s="1138"/>
      <c r="B6" s="1049"/>
      <c r="C6" s="402"/>
      <c r="D6" s="223"/>
    </row>
    <row r="7" spans="1:4" x14ac:dyDescent="0.25">
      <c r="A7" s="1138" t="s">
        <v>21</v>
      </c>
      <c r="B7" s="772" t="s">
        <v>13</v>
      </c>
      <c r="C7" s="535"/>
      <c r="D7" s="634"/>
    </row>
    <row r="8" spans="1:4" x14ac:dyDescent="0.25">
      <c r="A8" s="1138"/>
      <c r="B8" s="1049"/>
      <c r="C8" s="402"/>
      <c r="D8" s="223"/>
    </row>
    <row r="9" spans="1:4" x14ac:dyDescent="0.25">
      <c r="A9" s="1138" t="s">
        <v>21</v>
      </c>
      <c r="B9" s="772" t="s">
        <v>251</v>
      </c>
      <c r="C9" s="773"/>
      <c r="D9" s="634"/>
    </row>
    <row r="10" spans="1:4" x14ac:dyDescent="0.25">
      <c r="A10" s="1138"/>
      <c r="B10" s="1049"/>
      <c r="C10" s="103"/>
      <c r="D10" s="223"/>
    </row>
    <row r="11" spans="1:4" x14ac:dyDescent="0.25">
      <c r="A11" s="1138" t="s">
        <v>21</v>
      </c>
      <c r="B11" s="772" t="s">
        <v>252</v>
      </c>
      <c r="C11" s="773"/>
      <c r="D11" s="634"/>
    </row>
    <row r="12" spans="1:4" x14ac:dyDescent="0.25">
      <c r="A12" s="1138"/>
      <c r="B12" s="1209" t="s">
        <v>253</v>
      </c>
      <c r="C12" s="103"/>
      <c r="D12" s="223"/>
    </row>
    <row r="13" spans="1:4" x14ac:dyDescent="0.25">
      <c r="B13" s="233"/>
      <c r="C13" s="163"/>
      <c r="D13" s="198"/>
    </row>
    <row r="14" spans="1:4" x14ac:dyDescent="0.25">
      <c r="A14" s="528" t="s">
        <v>277</v>
      </c>
      <c r="C14" s="103"/>
    </row>
    <row r="15" spans="1:4" x14ac:dyDescent="0.25">
      <c r="A15" s="1138"/>
      <c r="B15" s="232" t="s">
        <v>236</v>
      </c>
      <c r="C15" s="401"/>
      <c r="D15" s="102"/>
    </row>
    <row r="16" spans="1:4" x14ac:dyDescent="0.25">
      <c r="A16" s="1138" t="s">
        <v>21</v>
      </c>
      <c r="B16" s="772" t="s">
        <v>259</v>
      </c>
      <c r="C16" s="773"/>
      <c r="D16" s="634"/>
    </row>
    <row r="17" spans="1:4" x14ac:dyDescent="0.25">
      <c r="A17" s="1138"/>
      <c r="B17" s="1049"/>
      <c r="C17" s="402"/>
      <c r="D17" s="223"/>
    </row>
    <row r="18" spans="1:4" x14ac:dyDescent="0.25">
      <c r="A18" s="1138" t="s">
        <v>21</v>
      </c>
      <c r="B18" s="772" t="s">
        <v>13</v>
      </c>
      <c r="C18" s="773"/>
      <c r="D18" s="634"/>
    </row>
    <row r="19" spans="1:4" x14ac:dyDescent="0.25">
      <c r="A19" s="1138"/>
      <c r="B19" s="1049"/>
      <c r="C19" s="402"/>
      <c r="D19" s="223"/>
    </row>
    <row r="20" spans="1:4" x14ac:dyDescent="0.25">
      <c r="A20" s="1138" t="s">
        <v>21</v>
      </c>
      <c r="B20" s="772" t="s">
        <v>251</v>
      </c>
      <c r="C20" s="773"/>
      <c r="D20" s="634"/>
    </row>
    <row r="21" spans="1:4" x14ac:dyDescent="0.25">
      <c r="A21" s="1138"/>
      <c r="B21" s="1049"/>
      <c r="C21" s="103"/>
      <c r="D21" s="223"/>
    </row>
    <row r="22" spans="1:4" x14ac:dyDescent="0.25">
      <c r="A22" s="1138" t="s">
        <v>21</v>
      </c>
      <c r="B22" s="772" t="s">
        <v>252</v>
      </c>
      <c r="C22" s="773"/>
      <c r="D22" s="634"/>
    </row>
    <row r="23" spans="1:4" x14ac:dyDescent="0.25">
      <c r="B23" s="1209" t="s">
        <v>253</v>
      </c>
      <c r="C23" s="103"/>
      <c r="D23" s="223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55">
    <tabColor theme="9"/>
  </sheetPr>
  <dimension ref="A1:D26"/>
  <sheetViews>
    <sheetView zoomScaleNormal="100" zoomScalePageLayoutView="190" workbookViewId="0">
      <selection activeCell="A2" sqref="A2"/>
    </sheetView>
  </sheetViews>
  <sheetFormatPr baseColWidth="10" defaultColWidth="11.42578125" defaultRowHeight="15" x14ac:dyDescent="0.25"/>
  <cols>
    <col min="1" max="1" width="2.7109375" customWidth="1"/>
    <col min="2" max="2" width="28" style="202" customWidth="1"/>
    <col min="3" max="3" width="8.42578125" style="175" customWidth="1"/>
    <col min="4" max="4" width="8.42578125" style="7" customWidth="1"/>
    <col min="5" max="5" width="5.42578125" customWidth="1"/>
    <col min="6" max="6" width="10.85546875" customWidth="1"/>
    <col min="7" max="7" width="7.140625" customWidth="1"/>
  </cols>
  <sheetData>
    <row r="1" spans="1:4" x14ac:dyDescent="0.25">
      <c r="A1" s="199" t="s">
        <v>278</v>
      </c>
      <c r="C1" s="1138"/>
    </row>
    <row r="2" spans="1:4" x14ac:dyDescent="0.25">
      <c r="A2" s="199"/>
      <c r="C2" s="1138"/>
    </row>
    <row r="3" spans="1:4" s="21" customFormat="1" x14ac:dyDescent="0.25">
      <c r="A3" s="15" t="s">
        <v>279</v>
      </c>
      <c r="C3" s="231"/>
      <c r="D3" s="65"/>
    </row>
    <row r="4" spans="1:4" x14ac:dyDescent="0.25">
      <c r="A4" s="1138"/>
      <c r="B4" s="199" t="s">
        <v>236</v>
      </c>
      <c r="C4" s="401"/>
      <c r="D4" s="102"/>
    </row>
    <row r="5" spans="1:4" x14ac:dyDescent="0.25">
      <c r="A5" s="1138" t="s">
        <v>21</v>
      </c>
      <c r="B5" s="759" t="s">
        <v>259</v>
      </c>
      <c r="C5" s="768"/>
      <c r="D5" s="634"/>
    </row>
    <row r="6" spans="1:4" x14ac:dyDescent="0.25">
      <c r="A6" s="1138"/>
      <c r="B6" s="15" t="s">
        <v>24</v>
      </c>
      <c r="C6" s="402"/>
      <c r="D6" s="223"/>
    </row>
    <row r="7" spans="1:4" x14ac:dyDescent="0.25">
      <c r="A7" s="1138" t="s">
        <v>21</v>
      </c>
      <c r="B7" s="905"/>
      <c r="C7" s="535"/>
      <c r="D7" s="634"/>
    </row>
    <row r="8" spans="1:4" x14ac:dyDescent="0.25">
      <c r="A8" s="1138"/>
      <c r="B8" s="15" t="s">
        <v>23</v>
      </c>
      <c r="C8" s="402"/>
      <c r="D8" s="223"/>
    </row>
    <row r="9" spans="1:4" x14ac:dyDescent="0.25">
      <c r="A9" s="1138" t="s">
        <v>21</v>
      </c>
      <c r="B9" s="905"/>
      <c r="C9" s="773"/>
      <c r="D9" s="634"/>
    </row>
    <row r="10" spans="1:4" x14ac:dyDescent="0.25">
      <c r="A10" s="1138"/>
      <c r="B10" s="15" t="s">
        <v>262</v>
      </c>
      <c r="C10" s="103"/>
      <c r="D10" s="223"/>
    </row>
    <row r="11" spans="1:4" x14ac:dyDescent="0.25">
      <c r="A11" s="1138" t="s">
        <v>21</v>
      </c>
      <c r="B11" s="905"/>
      <c r="C11" s="773"/>
      <c r="D11" s="634"/>
    </row>
    <row r="12" spans="1:4" x14ac:dyDescent="0.25">
      <c r="B12" s="305" t="s">
        <v>253</v>
      </c>
      <c r="C12" s="103"/>
      <c r="D12" s="223"/>
    </row>
    <row r="13" spans="1:4" x14ac:dyDescent="0.25">
      <c r="B13" s="219"/>
      <c r="C13" s="163"/>
      <c r="D13" s="198"/>
    </row>
    <row r="14" spans="1:4" x14ac:dyDescent="0.25">
      <c r="A14" s="15" t="s">
        <v>280</v>
      </c>
      <c r="C14" s="103"/>
    </row>
    <row r="15" spans="1:4" x14ac:dyDescent="0.25">
      <c r="A15" s="1138"/>
      <c r="B15" s="199" t="s">
        <v>236</v>
      </c>
      <c r="C15" s="401"/>
      <c r="D15" s="102"/>
    </row>
    <row r="16" spans="1:4" x14ac:dyDescent="0.25">
      <c r="A16" s="1138" t="s">
        <v>21</v>
      </c>
      <c r="B16" s="759" t="s">
        <v>259</v>
      </c>
      <c r="C16" s="535"/>
      <c r="D16" s="634"/>
    </row>
    <row r="17" spans="1:4" x14ac:dyDescent="0.25">
      <c r="A17" s="1138"/>
      <c r="B17" s="15" t="s">
        <v>24</v>
      </c>
      <c r="C17" s="402"/>
      <c r="D17" s="223"/>
    </row>
    <row r="18" spans="1:4" x14ac:dyDescent="0.25">
      <c r="A18" s="1138" t="s">
        <v>21</v>
      </c>
      <c r="B18" s="905"/>
      <c r="C18" s="535"/>
      <c r="D18" s="634"/>
    </row>
    <row r="19" spans="1:4" x14ac:dyDescent="0.25">
      <c r="A19" s="1138"/>
      <c r="B19" s="15" t="s">
        <v>23</v>
      </c>
      <c r="C19" s="402"/>
      <c r="D19" s="223"/>
    </row>
    <row r="20" spans="1:4" x14ac:dyDescent="0.25">
      <c r="A20" s="1138" t="s">
        <v>21</v>
      </c>
      <c r="B20" s="905"/>
      <c r="C20" s="773"/>
      <c r="D20" s="634"/>
    </row>
    <row r="21" spans="1:4" x14ac:dyDescent="0.25">
      <c r="A21" s="1138"/>
      <c r="B21" s="15" t="s">
        <v>262</v>
      </c>
      <c r="C21" s="103"/>
      <c r="D21" s="223"/>
    </row>
    <row r="22" spans="1:4" x14ac:dyDescent="0.25">
      <c r="A22" s="1138" t="s">
        <v>21</v>
      </c>
      <c r="B22" s="905"/>
      <c r="C22" s="773"/>
      <c r="D22" s="634"/>
    </row>
    <row r="23" spans="1:4" x14ac:dyDescent="0.25">
      <c r="B23" s="305" t="s">
        <v>253</v>
      </c>
      <c r="C23" s="103"/>
      <c r="D23" s="223"/>
    </row>
    <row r="25" spans="1:4" x14ac:dyDescent="0.25">
      <c r="A25" s="15"/>
      <c r="C25" s="1138"/>
    </row>
    <row r="26" spans="1:4" x14ac:dyDescent="0.25">
      <c r="A26" s="305"/>
      <c r="C26" s="1138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56">
    <tabColor theme="9"/>
  </sheetPr>
  <dimension ref="A1:D32"/>
  <sheetViews>
    <sheetView zoomScaleNormal="100" zoomScalePageLayoutView="190" workbookViewId="0">
      <selection activeCell="A3" sqref="A3"/>
    </sheetView>
  </sheetViews>
  <sheetFormatPr baseColWidth="10" defaultColWidth="11.42578125" defaultRowHeight="15" x14ac:dyDescent="0.25"/>
  <cols>
    <col min="1" max="1" width="2.7109375" customWidth="1"/>
    <col min="2" max="2" width="28.28515625" style="202" customWidth="1"/>
    <col min="3" max="3" width="8.42578125" customWidth="1"/>
    <col min="4" max="4" width="10.85546875" style="7"/>
    <col min="5" max="5" width="5.42578125" customWidth="1"/>
    <col min="6" max="6" width="10.85546875" customWidth="1"/>
    <col min="7" max="7" width="7.140625" customWidth="1"/>
  </cols>
  <sheetData>
    <row r="1" spans="1:4" x14ac:dyDescent="0.25">
      <c r="A1" s="227" t="s">
        <v>281</v>
      </c>
    </row>
    <row r="2" spans="1:4" s="21" customFormat="1" x14ac:dyDescent="0.25">
      <c r="A2" s="219" t="s">
        <v>282</v>
      </c>
      <c r="D2" s="65"/>
    </row>
    <row r="3" spans="1:4" s="21" customFormat="1" x14ac:dyDescent="0.25">
      <c r="A3" s="219"/>
      <c r="D3" s="65"/>
    </row>
    <row r="4" spans="1:4" s="21" customFormat="1" x14ac:dyDescent="0.25">
      <c r="A4" s="227" t="s">
        <v>3</v>
      </c>
      <c r="D4" s="65"/>
    </row>
    <row r="5" spans="1:4" x14ac:dyDescent="0.25">
      <c r="A5" s="1138"/>
      <c r="B5" s="219" t="s">
        <v>223</v>
      </c>
      <c r="C5" s="163"/>
      <c r="D5" s="235"/>
    </row>
    <row r="6" spans="1:4" x14ac:dyDescent="0.25">
      <c r="A6" s="1138" t="s">
        <v>21</v>
      </c>
      <c r="B6" s="1053"/>
      <c r="C6" s="761"/>
      <c r="D6" s="762"/>
    </row>
    <row r="7" spans="1:4" x14ac:dyDescent="0.25">
      <c r="A7" s="1138"/>
      <c r="B7" s="219" t="s">
        <v>236</v>
      </c>
      <c r="C7" s="163"/>
      <c r="D7" s="235"/>
    </row>
    <row r="8" spans="1:4" x14ac:dyDescent="0.25">
      <c r="A8" s="1138" t="s">
        <v>21</v>
      </c>
      <c r="B8" s="1050"/>
      <c r="C8" s="774"/>
      <c r="D8" s="765"/>
    </row>
    <row r="9" spans="1:4" x14ac:dyDescent="0.25">
      <c r="A9" s="1138"/>
      <c r="B9" s="219" t="s">
        <v>24</v>
      </c>
      <c r="C9" s="400"/>
      <c r="D9" s="235"/>
    </row>
    <row r="10" spans="1:4" x14ac:dyDescent="0.25">
      <c r="A10" s="1138" t="s">
        <v>21</v>
      </c>
      <c r="B10" s="763" t="s">
        <v>13</v>
      </c>
      <c r="C10" s="774"/>
      <c r="D10" s="765"/>
    </row>
    <row r="11" spans="1:4" x14ac:dyDescent="0.25">
      <c r="A11" s="1138"/>
      <c r="B11" s="219" t="s">
        <v>23</v>
      </c>
      <c r="C11" s="400"/>
      <c r="D11" s="566"/>
    </row>
    <row r="12" spans="1:4" x14ac:dyDescent="0.25">
      <c r="A12" s="1138" t="s">
        <v>21</v>
      </c>
      <c r="B12" s="1050"/>
      <c r="C12" s="774"/>
      <c r="D12" s="765"/>
    </row>
    <row r="13" spans="1:4" x14ac:dyDescent="0.25">
      <c r="A13" s="1138"/>
      <c r="B13" s="219" t="s">
        <v>249</v>
      </c>
      <c r="C13" s="400"/>
      <c r="D13" s="235"/>
    </row>
    <row r="14" spans="1:4" x14ac:dyDescent="0.25">
      <c r="A14" s="1138" t="s">
        <v>21</v>
      </c>
      <c r="B14" s="763" t="s">
        <v>283</v>
      </c>
      <c r="C14" s="774"/>
      <c r="D14" s="765"/>
    </row>
    <row r="15" spans="1:4" x14ac:dyDescent="0.25">
      <c r="A15" s="1138"/>
      <c r="B15" s="219" t="s">
        <v>262</v>
      </c>
      <c r="C15" s="163"/>
      <c r="D15" s="235"/>
    </row>
    <row r="16" spans="1:4" x14ac:dyDescent="0.25">
      <c r="A16" s="1138" t="s">
        <v>21</v>
      </c>
      <c r="B16" s="1050"/>
      <c r="C16" s="774"/>
      <c r="D16" s="765"/>
    </row>
    <row r="17" spans="1:4" x14ac:dyDescent="0.25">
      <c r="A17" s="1138"/>
      <c r="B17" s="219" t="s">
        <v>253</v>
      </c>
      <c r="C17" s="163"/>
      <c r="D17" s="235"/>
    </row>
    <row r="18" spans="1:4" x14ac:dyDescent="0.25">
      <c r="A18" s="1138"/>
      <c r="B18" s="219"/>
      <c r="C18" s="163"/>
      <c r="D18" s="198"/>
    </row>
    <row r="19" spans="1:4" x14ac:dyDescent="0.25">
      <c r="A19" s="227" t="s">
        <v>40</v>
      </c>
      <c r="C19" s="163"/>
      <c r="D19" s="198"/>
    </row>
    <row r="20" spans="1:4" x14ac:dyDescent="0.25">
      <c r="A20" s="1138"/>
      <c r="B20" s="219" t="s">
        <v>223</v>
      </c>
      <c r="C20" s="163"/>
      <c r="D20" s="235"/>
    </row>
    <row r="21" spans="1:4" x14ac:dyDescent="0.25">
      <c r="A21" s="1138" t="s">
        <v>21</v>
      </c>
      <c r="B21" s="1053"/>
      <c r="C21" s="761"/>
      <c r="D21" s="762"/>
    </row>
    <row r="22" spans="1:4" x14ac:dyDescent="0.25">
      <c r="A22" s="1138"/>
      <c r="B22" s="219" t="s">
        <v>236</v>
      </c>
      <c r="C22" s="163"/>
      <c r="D22" s="235"/>
    </row>
    <row r="23" spans="1:4" x14ac:dyDescent="0.25">
      <c r="A23" s="1138" t="s">
        <v>21</v>
      </c>
      <c r="B23" s="1050"/>
      <c r="C23" s="774"/>
      <c r="D23" s="765"/>
    </row>
    <row r="24" spans="1:4" x14ac:dyDescent="0.25">
      <c r="A24" s="1138"/>
      <c r="B24" s="219" t="s">
        <v>24</v>
      </c>
      <c r="C24" s="400"/>
      <c r="D24" s="235"/>
    </row>
    <row r="25" spans="1:4" x14ac:dyDescent="0.25">
      <c r="A25" s="1138" t="s">
        <v>21</v>
      </c>
      <c r="B25" s="763" t="s">
        <v>13</v>
      </c>
      <c r="C25" s="774"/>
      <c r="D25" s="765"/>
    </row>
    <row r="26" spans="1:4" x14ac:dyDescent="0.25">
      <c r="A26" s="1138"/>
      <c r="B26" s="219" t="s">
        <v>23</v>
      </c>
      <c r="C26" s="400"/>
      <c r="D26" s="566"/>
    </row>
    <row r="27" spans="1:4" x14ac:dyDescent="0.25">
      <c r="A27" s="1138" t="s">
        <v>21</v>
      </c>
      <c r="B27" s="1050"/>
      <c r="C27" s="774"/>
      <c r="D27" s="765"/>
    </row>
    <row r="28" spans="1:4" x14ac:dyDescent="0.25">
      <c r="A28" s="1138"/>
      <c r="B28" s="219" t="s">
        <v>249</v>
      </c>
      <c r="C28" s="400"/>
      <c r="D28" s="235"/>
    </row>
    <row r="29" spans="1:4" x14ac:dyDescent="0.25">
      <c r="A29" s="1138" t="s">
        <v>21</v>
      </c>
      <c r="B29" s="763" t="s">
        <v>283</v>
      </c>
      <c r="C29" s="774"/>
      <c r="D29" s="765"/>
    </row>
    <row r="30" spans="1:4" x14ac:dyDescent="0.25">
      <c r="A30" s="1138"/>
      <c r="B30" s="219" t="s">
        <v>262</v>
      </c>
      <c r="C30" s="163"/>
      <c r="D30" s="235"/>
    </row>
    <row r="31" spans="1:4" x14ac:dyDescent="0.25">
      <c r="A31" s="1138" t="s">
        <v>21</v>
      </c>
      <c r="B31" s="1050"/>
      <c r="C31" s="774"/>
      <c r="D31" s="765"/>
    </row>
    <row r="32" spans="1:4" x14ac:dyDescent="0.25">
      <c r="A32" s="1138"/>
      <c r="B32" s="219" t="s">
        <v>253</v>
      </c>
      <c r="C32" s="163"/>
      <c r="D32" s="235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58">
    <tabColor theme="9"/>
  </sheetPr>
  <dimension ref="A1:J53"/>
  <sheetViews>
    <sheetView zoomScaleNormal="100" zoomScalePageLayoutView="145" workbookViewId="0">
      <selection activeCell="A4" sqref="A4"/>
    </sheetView>
  </sheetViews>
  <sheetFormatPr baseColWidth="10" defaultColWidth="10.85546875" defaultRowHeight="15" x14ac:dyDescent="0.25"/>
  <cols>
    <col min="1" max="2" width="5.7109375" style="15" customWidth="1"/>
    <col min="3" max="3" width="6.7109375" style="1" customWidth="1"/>
    <col min="4" max="4" width="15.85546875" style="1" customWidth="1"/>
    <col min="5" max="5" width="8" style="1" bestFit="1" customWidth="1"/>
    <col min="6" max="6" width="10.85546875" style="1" customWidth="1"/>
    <col min="7" max="7" width="10.140625" style="1" customWidth="1"/>
    <col min="8" max="8" width="10.85546875" style="1"/>
    <col min="9" max="9" width="16.140625" style="1" customWidth="1"/>
    <col min="10" max="16384" width="10.85546875" style="1"/>
  </cols>
  <sheetData>
    <row r="1" spans="1:7" x14ac:dyDescent="0.25">
      <c r="A1" s="201" t="s">
        <v>284</v>
      </c>
    </row>
    <row r="2" spans="1:7" x14ac:dyDescent="0.25">
      <c r="A2" s="200" t="s">
        <v>285</v>
      </c>
    </row>
    <row r="3" spans="1:7" x14ac:dyDescent="0.25">
      <c r="A3" s="1096" t="s">
        <v>808</v>
      </c>
    </row>
    <row r="4" spans="1:7" x14ac:dyDescent="0.25">
      <c r="A4" s="627"/>
      <c r="F4" s="2357" t="s">
        <v>16</v>
      </c>
      <c r="G4" s="2357"/>
    </row>
    <row r="5" spans="1:7" x14ac:dyDescent="0.25">
      <c r="A5" s="199" t="s">
        <v>3</v>
      </c>
      <c r="F5" s="1142" t="s">
        <v>4</v>
      </c>
      <c r="G5" s="1139" t="s">
        <v>5</v>
      </c>
    </row>
    <row r="6" spans="1:7" x14ac:dyDescent="0.25">
      <c r="A6" s="226" t="s">
        <v>286</v>
      </c>
      <c r="B6" s="528" t="s">
        <v>287</v>
      </c>
      <c r="C6" s="563"/>
      <c r="D6" s="531"/>
      <c r="E6" s="531"/>
      <c r="F6" s="532"/>
      <c r="G6" s="532"/>
    </row>
    <row r="7" spans="1:7" x14ac:dyDescent="0.25">
      <c r="B7" s="528"/>
      <c r="C7" s="563"/>
      <c r="D7" s="531"/>
      <c r="E7" s="531"/>
      <c r="F7" s="532"/>
      <c r="G7" s="532"/>
    </row>
    <row r="8" spans="1:7" x14ac:dyDescent="0.25">
      <c r="B8" s="528"/>
      <c r="C8" s="563"/>
      <c r="D8" s="531"/>
      <c r="E8" s="531"/>
      <c r="F8" s="532"/>
      <c r="G8" s="532"/>
    </row>
    <row r="9" spans="1:7" x14ac:dyDescent="0.25">
      <c r="B9" s="528"/>
      <c r="C9" s="2"/>
      <c r="D9" s="2"/>
      <c r="E9" s="2"/>
    </row>
    <row r="10" spans="1:7" x14ac:dyDescent="0.25">
      <c r="A10" s="226" t="s">
        <v>288</v>
      </c>
      <c r="B10" s="528" t="s">
        <v>289</v>
      </c>
      <c r="C10" s="563"/>
      <c r="D10" s="531"/>
      <c r="E10" s="531"/>
      <c r="F10" s="532"/>
      <c r="G10" s="532"/>
    </row>
    <row r="11" spans="1:7" x14ac:dyDescent="0.25">
      <c r="B11" s="528"/>
      <c r="C11" s="563"/>
      <c r="D11" s="531"/>
      <c r="E11" s="531"/>
      <c r="F11" s="532"/>
      <c r="G11" s="532"/>
    </row>
    <row r="12" spans="1:7" x14ac:dyDescent="0.25">
      <c r="B12" s="528"/>
      <c r="C12" s="563"/>
      <c r="D12" s="531"/>
      <c r="E12" s="531"/>
      <c r="F12" s="532"/>
      <c r="G12" s="532"/>
    </row>
    <row r="13" spans="1:7" x14ac:dyDescent="0.25">
      <c r="B13" s="528"/>
      <c r="C13" s="224"/>
      <c r="D13" s="2"/>
      <c r="E13" s="2"/>
    </row>
    <row r="14" spans="1:7" x14ac:dyDescent="0.25">
      <c r="A14" s="226" t="s">
        <v>272</v>
      </c>
      <c r="B14" s="528" t="s">
        <v>290</v>
      </c>
      <c r="C14" s="563"/>
      <c r="D14" s="531"/>
      <c r="E14" s="531"/>
      <c r="F14" s="532"/>
      <c r="G14" s="532"/>
    </row>
    <row r="15" spans="1:7" x14ac:dyDescent="0.25">
      <c r="A15" s="15" t="s">
        <v>12</v>
      </c>
      <c r="B15" s="226"/>
      <c r="C15" s="563"/>
      <c r="D15" s="531"/>
      <c r="E15" s="531"/>
      <c r="F15" s="532"/>
      <c r="G15" s="532"/>
    </row>
    <row r="16" spans="1:7" x14ac:dyDescent="0.25">
      <c r="B16" s="226"/>
      <c r="C16" s="224"/>
      <c r="D16" s="2"/>
      <c r="E16" s="2"/>
    </row>
    <row r="17" spans="1:7" x14ac:dyDescent="0.25">
      <c r="A17" s="15" t="s">
        <v>13</v>
      </c>
      <c r="B17" s="226"/>
      <c r="C17" s="563"/>
      <c r="D17" s="531"/>
      <c r="E17" s="531"/>
      <c r="F17" s="532"/>
      <c r="G17" s="532"/>
    </row>
    <row r="18" spans="1:7" x14ac:dyDescent="0.25">
      <c r="B18" s="226"/>
      <c r="C18" s="563"/>
      <c r="D18" s="531"/>
      <c r="E18" s="531"/>
      <c r="F18" s="532"/>
      <c r="G18" s="532"/>
    </row>
    <row r="19" spans="1:7" x14ac:dyDescent="0.25">
      <c r="B19" s="226"/>
      <c r="C19" s="563"/>
      <c r="D19" s="531"/>
      <c r="E19" s="531"/>
      <c r="F19" s="532"/>
      <c r="G19" s="532"/>
    </row>
    <row r="20" spans="1:7" x14ac:dyDescent="0.25">
      <c r="B20" s="226"/>
      <c r="C20" s="225"/>
    </row>
    <row r="21" spans="1:7" x14ac:dyDescent="0.25">
      <c r="A21" s="199" t="s">
        <v>40</v>
      </c>
      <c r="B21" s="226"/>
      <c r="C21" s="225"/>
    </row>
    <row r="22" spans="1:7" x14ac:dyDescent="0.25">
      <c r="B22" s="15" t="s">
        <v>17</v>
      </c>
      <c r="F22" s="252"/>
    </row>
    <row r="23" spans="1:7" x14ac:dyDescent="0.25">
      <c r="A23" s="206" t="s">
        <v>18</v>
      </c>
      <c r="B23" s="759" t="s">
        <v>35</v>
      </c>
      <c r="C23" s="338"/>
      <c r="D23" s="338"/>
      <c r="E23" s="535"/>
      <c r="F23" s="624"/>
    </row>
    <row r="24" spans="1:7" x14ac:dyDescent="0.25">
      <c r="A24" s="206"/>
      <c r="B24" s="1046"/>
      <c r="C24" s="532"/>
      <c r="E24" s="399"/>
      <c r="F24" s="252"/>
    </row>
    <row r="25" spans="1:7" x14ac:dyDescent="0.25">
      <c r="A25" s="206" t="s">
        <v>21</v>
      </c>
      <c r="B25" s="759" t="s">
        <v>36</v>
      </c>
      <c r="C25" s="338"/>
      <c r="D25" s="338"/>
      <c r="E25" s="625"/>
      <c r="F25" s="624"/>
    </row>
    <row r="26" spans="1:7" x14ac:dyDescent="0.25">
      <c r="A26" s="206"/>
      <c r="B26" s="1046"/>
      <c r="C26" s="532"/>
      <c r="E26" s="6"/>
      <c r="F26" s="252"/>
    </row>
    <row r="27" spans="1:7" x14ac:dyDescent="0.25">
      <c r="A27" s="206" t="s">
        <v>18</v>
      </c>
      <c r="B27" s="759" t="s">
        <v>13</v>
      </c>
      <c r="C27" s="338"/>
      <c r="D27" s="338"/>
      <c r="E27" s="535"/>
      <c r="F27" s="624"/>
    </row>
    <row r="28" spans="1:7" x14ac:dyDescent="0.25">
      <c r="A28" s="206"/>
      <c r="B28" s="1046"/>
      <c r="C28" s="532"/>
      <c r="E28" s="6"/>
      <c r="F28" s="252"/>
    </row>
    <row r="29" spans="1:7" x14ac:dyDescent="0.25">
      <c r="A29" s="206" t="s">
        <v>21</v>
      </c>
      <c r="B29" s="759" t="s">
        <v>291</v>
      </c>
      <c r="C29" s="338"/>
      <c r="D29" s="338"/>
      <c r="E29" s="625"/>
      <c r="F29" s="624"/>
    </row>
    <row r="30" spans="1:7" x14ac:dyDescent="0.25">
      <c r="B30" s="199" t="s">
        <v>57</v>
      </c>
      <c r="C30" s="5"/>
      <c r="E30" s="567"/>
      <c r="F30" s="534"/>
    </row>
    <row r="31" spans="1:7" x14ac:dyDescent="0.25">
      <c r="B31" s="199" t="s">
        <v>292</v>
      </c>
      <c r="C31" s="5"/>
      <c r="E31" s="406">
        <v>1</v>
      </c>
      <c r="F31" s="534"/>
    </row>
    <row r="32" spans="1:7" x14ac:dyDescent="0.25">
      <c r="E32" s="6"/>
      <c r="F32" s="36"/>
    </row>
    <row r="33" spans="1:10" x14ac:dyDescent="0.25">
      <c r="B33" s="15" t="s">
        <v>293</v>
      </c>
      <c r="E33" s="6"/>
    </row>
    <row r="34" spans="1:10" x14ac:dyDescent="0.25">
      <c r="B34" s="15" t="s">
        <v>29</v>
      </c>
      <c r="E34" s="6"/>
      <c r="F34" s="544"/>
      <c r="G34" s="50"/>
    </row>
    <row r="35" spans="1:10" x14ac:dyDescent="0.25">
      <c r="B35" s="466" t="s">
        <v>30</v>
      </c>
      <c r="C35" s="338"/>
      <c r="D35" s="338"/>
      <c r="E35" s="775">
        <v>0.01</v>
      </c>
      <c r="F35" s="776"/>
      <c r="G35" s="50"/>
    </row>
    <row r="36" spans="1:10" x14ac:dyDescent="0.25">
      <c r="B36" s="15" t="s">
        <v>31</v>
      </c>
      <c r="E36" s="6"/>
      <c r="F36" s="544"/>
      <c r="G36" s="50"/>
    </row>
    <row r="37" spans="1:10" x14ac:dyDescent="0.25">
      <c r="E37" s="6"/>
      <c r="G37" s="50"/>
    </row>
    <row r="38" spans="1:10" x14ac:dyDescent="0.25">
      <c r="A38" s="199" t="s">
        <v>245</v>
      </c>
      <c r="B38" s="200"/>
      <c r="E38" s="6"/>
      <c r="F38" s="36"/>
    </row>
    <row r="39" spans="1:10" x14ac:dyDescent="0.25">
      <c r="B39" s="15" t="s">
        <v>17</v>
      </c>
      <c r="E39" s="6"/>
      <c r="F39" s="252"/>
    </row>
    <row r="40" spans="1:10" x14ac:dyDescent="0.25">
      <c r="A40" s="206" t="s">
        <v>18</v>
      </c>
      <c r="B40" s="759" t="s">
        <v>34</v>
      </c>
      <c r="C40" s="338"/>
      <c r="D40" s="338"/>
      <c r="E40" s="775"/>
      <c r="F40" s="624"/>
    </row>
    <row r="41" spans="1:10" x14ac:dyDescent="0.25">
      <c r="A41" s="206"/>
      <c r="B41" s="1046"/>
      <c r="C41" s="532"/>
      <c r="E41" s="6"/>
      <c r="F41" s="252"/>
    </row>
    <row r="42" spans="1:10" x14ac:dyDescent="0.25">
      <c r="A42" s="206" t="s">
        <v>21</v>
      </c>
      <c r="B42" s="759" t="s">
        <v>22</v>
      </c>
      <c r="C42" s="338"/>
      <c r="D42" s="338"/>
      <c r="E42" s="625"/>
      <c r="F42" s="624"/>
      <c r="G42" s="22"/>
      <c r="H42" s="22"/>
      <c r="I42" s="22"/>
      <c r="J42" s="22"/>
    </row>
    <row r="43" spans="1:10" x14ac:dyDescent="0.25">
      <c r="A43" s="206"/>
      <c r="B43" s="1046"/>
      <c r="C43" s="532"/>
      <c r="E43" s="6"/>
      <c r="F43" s="252"/>
      <c r="G43" s="22"/>
      <c r="H43" s="22"/>
      <c r="I43" s="22"/>
      <c r="J43" s="22"/>
    </row>
    <row r="44" spans="1:10" x14ac:dyDescent="0.25">
      <c r="A44" s="206" t="s">
        <v>18</v>
      </c>
      <c r="B44" s="759" t="s">
        <v>13</v>
      </c>
      <c r="C44" s="338"/>
      <c r="D44" s="338"/>
      <c r="E44" s="767"/>
      <c r="F44" s="624"/>
      <c r="G44" s="22"/>
      <c r="H44" s="22"/>
      <c r="I44" s="22"/>
      <c r="J44" s="22"/>
    </row>
    <row r="45" spans="1:10" x14ac:dyDescent="0.25">
      <c r="A45" s="206"/>
      <c r="B45" s="1046"/>
      <c r="C45" s="532"/>
      <c r="E45" s="6"/>
      <c r="F45" s="252"/>
      <c r="G45" s="22"/>
      <c r="H45" s="22"/>
      <c r="I45" s="22"/>
      <c r="J45" s="22"/>
    </row>
    <row r="46" spans="1:10" x14ac:dyDescent="0.25">
      <c r="A46" s="206" t="s">
        <v>21</v>
      </c>
      <c r="B46" s="759" t="s">
        <v>291</v>
      </c>
      <c r="C46" s="338"/>
      <c r="D46" s="338"/>
      <c r="E46" s="625"/>
      <c r="F46" s="624"/>
      <c r="G46" s="22"/>
      <c r="H46" s="22"/>
      <c r="I46" s="22"/>
      <c r="J46" s="22"/>
    </row>
    <row r="47" spans="1:10" x14ac:dyDescent="0.25">
      <c r="A47" s="206"/>
      <c r="B47" s="199" t="s">
        <v>294</v>
      </c>
      <c r="C47" s="5"/>
      <c r="E47" s="567"/>
      <c r="F47" s="534"/>
      <c r="H47" s="22"/>
      <c r="I47" s="22"/>
      <c r="J47" s="22"/>
    </row>
    <row r="48" spans="1:10" x14ac:dyDescent="0.25">
      <c r="B48" s="199" t="s">
        <v>292</v>
      </c>
      <c r="E48" s="406">
        <v>1</v>
      </c>
      <c r="F48" s="534"/>
      <c r="H48" s="22"/>
      <c r="I48" s="22"/>
      <c r="J48" s="22"/>
    </row>
    <row r="49" spans="2:6" x14ac:dyDescent="0.25">
      <c r="E49" s="6"/>
    </row>
    <row r="50" spans="2:6" x14ac:dyDescent="0.25">
      <c r="B50" s="15" t="s">
        <v>293</v>
      </c>
      <c r="E50" s="6"/>
    </row>
    <row r="51" spans="2:6" x14ac:dyDescent="0.25">
      <c r="B51" s="15" t="s">
        <v>29</v>
      </c>
      <c r="E51" s="6"/>
      <c r="F51" s="544"/>
    </row>
    <row r="52" spans="2:6" x14ac:dyDescent="0.25">
      <c r="B52" s="466" t="s">
        <v>30</v>
      </c>
      <c r="C52" s="338"/>
      <c r="D52" s="338"/>
      <c r="E52" s="775">
        <v>0.01</v>
      </c>
      <c r="F52" s="776"/>
    </row>
    <row r="53" spans="2:6" x14ac:dyDescent="0.25">
      <c r="B53" s="15" t="s">
        <v>31</v>
      </c>
      <c r="D53" s="1139"/>
      <c r="E53" s="1139"/>
      <c r="F53" s="544"/>
    </row>
  </sheetData>
  <mergeCells count="1">
    <mergeCell ref="F4:G4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59">
    <tabColor theme="9"/>
  </sheetPr>
  <dimension ref="A1:G32"/>
  <sheetViews>
    <sheetView zoomScaleNormal="100" zoomScalePageLayoutView="115" workbookViewId="0">
      <selection activeCell="A3" sqref="A3"/>
    </sheetView>
  </sheetViews>
  <sheetFormatPr baseColWidth="10" defaultColWidth="14.85546875" defaultRowHeight="15" x14ac:dyDescent="0.25"/>
  <cols>
    <col min="1" max="1" width="7.7109375" style="205" customWidth="1"/>
    <col min="2" max="2" width="27.85546875" style="47" customWidth="1"/>
    <col min="3" max="5" width="12.7109375" style="47" customWidth="1"/>
    <col min="6" max="6" width="10.85546875" style="84" customWidth="1"/>
    <col min="7" max="7" width="2" style="47" bestFit="1" customWidth="1"/>
    <col min="8" max="9" width="14.85546875" style="47"/>
    <col min="10" max="10" width="23.42578125" style="47" customWidth="1"/>
    <col min="11" max="16384" width="14.85546875" style="47"/>
  </cols>
  <sheetData>
    <row r="1" spans="1:7" x14ac:dyDescent="0.25">
      <c r="A1" s="199" t="s">
        <v>295</v>
      </c>
    </row>
    <row r="2" spans="1:7" x14ac:dyDescent="0.25">
      <c r="A2" s="305" t="s">
        <v>296</v>
      </c>
    </row>
    <row r="3" spans="1:7" x14ac:dyDescent="0.25">
      <c r="A3" s="305"/>
    </row>
    <row r="4" spans="1:7" ht="17.100000000000001" customHeight="1" x14ac:dyDescent="0.25">
      <c r="A4" s="2358" t="s">
        <v>297</v>
      </c>
      <c r="B4" s="2359"/>
      <c r="C4" s="2359"/>
      <c r="D4" s="2359"/>
      <c r="E4" s="2359"/>
      <c r="F4" s="2360"/>
      <c r="G4" s="85"/>
    </row>
    <row r="5" spans="1:7" ht="33" customHeight="1" x14ac:dyDescent="0.25">
      <c r="A5" s="2361" t="s">
        <v>75</v>
      </c>
      <c r="B5" s="2363" t="s">
        <v>76</v>
      </c>
      <c r="C5" s="2361" t="s">
        <v>298</v>
      </c>
      <c r="D5" s="2366" t="s">
        <v>78</v>
      </c>
      <c r="E5" s="2367"/>
      <c r="F5" s="2368" t="s">
        <v>79</v>
      </c>
      <c r="G5" s="85"/>
    </row>
    <row r="6" spans="1:7" ht="17.100000000000001" customHeight="1" x14ac:dyDescent="0.25">
      <c r="A6" s="2362"/>
      <c r="B6" s="2364"/>
      <c r="C6" s="2365"/>
      <c r="D6" s="1140" t="s">
        <v>18</v>
      </c>
      <c r="E6" s="1140" t="s">
        <v>21</v>
      </c>
      <c r="F6" s="2365"/>
      <c r="G6" s="85"/>
    </row>
    <row r="7" spans="1:7" s="86" customFormat="1" ht="15" customHeight="1" x14ac:dyDescent="0.25">
      <c r="A7" s="777">
        <v>5100</v>
      </c>
      <c r="B7" s="778" t="s">
        <v>116</v>
      </c>
      <c r="C7" s="779">
        <v>24</v>
      </c>
      <c r="D7" s="780"/>
      <c r="E7" s="780"/>
      <c r="F7" s="780"/>
    </row>
    <row r="8" spans="1:7" s="86" customFormat="1" ht="15" customHeight="1" x14ac:dyDescent="0.25">
      <c r="A8" s="781">
        <v>5300</v>
      </c>
      <c r="B8" s="782" t="s">
        <v>117</v>
      </c>
      <c r="C8" s="779">
        <v>4</v>
      </c>
      <c r="D8" s="780"/>
      <c r="E8" s="780"/>
      <c r="F8" s="780"/>
    </row>
    <row r="9" spans="1:7" s="86" customFormat="1" ht="15" customHeight="1" x14ac:dyDescent="0.25">
      <c r="A9" s="781">
        <v>6000</v>
      </c>
      <c r="B9" s="782" t="s">
        <v>87</v>
      </c>
      <c r="C9" s="779">
        <v>26</v>
      </c>
      <c r="D9" s="780"/>
      <c r="E9" s="780"/>
      <c r="F9" s="780"/>
    </row>
    <row r="10" spans="1:7" s="86" customFormat="1" ht="15" customHeight="1" x14ac:dyDescent="0.25">
      <c r="A10" s="781">
        <v>6010</v>
      </c>
      <c r="B10" s="782" t="s">
        <v>88</v>
      </c>
      <c r="C10" s="779">
        <v>7.6</v>
      </c>
      <c r="D10" s="780"/>
      <c r="E10" s="780"/>
      <c r="F10" s="780"/>
    </row>
    <row r="11" spans="1:7" s="86" customFormat="1" ht="15" customHeight="1" x14ac:dyDescent="0.25">
      <c r="A11" s="781">
        <v>6200</v>
      </c>
      <c r="B11" s="782" t="s">
        <v>99</v>
      </c>
      <c r="C11" s="779">
        <v>15</v>
      </c>
      <c r="D11" s="780"/>
      <c r="E11" s="780"/>
      <c r="F11" s="780"/>
    </row>
    <row r="12" spans="1:7" s="86" customFormat="1" ht="15" customHeight="1" x14ac:dyDescent="0.25">
      <c r="A12" s="781" t="s">
        <v>90</v>
      </c>
      <c r="B12" s="782" t="s">
        <v>91</v>
      </c>
      <c r="C12" s="779">
        <v>7.2</v>
      </c>
      <c r="D12" s="780"/>
      <c r="E12" s="780"/>
      <c r="F12" s="780"/>
    </row>
    <row r="13" spans="1:7" s="86" customFormat="1" ht="15" customHeight="1" x14ac:dyDescent="0.25">
      <c r="A13" s="781" t="s">
        <v>90</v>
      </c>
      <c r="B13" s="782" t="s">
        <v>299</v>
      </c>
      <c r="C13" s="779">
        <v>3</v>
      </c>
      <c r="D13" s="780"/>
      <c r="E13" s="780"/>
      <c r="F13" s="780"/>
    </row>
    <row r="14" spans="1:7" s="86" customFormat="1" ht="15" customHeight="1" x14ac:dyDescent="0.25">
      <c r="A14" s="781">
        <v>7200</v>
      </c>
      <c r="B14" s="782" t="s">
        <v>300</v>
      </c>
      <c r="C14" s="779">
        <v>10.5</v>
      </c>
      <c r="D14" s="780"/>
      <c r="E14" s="780"/>
      <c r="F14" s="780"/>
    </row>
    <row r="15" spans="1:7" s="86" customFormat="1" ht="15" customHeight="1" x14ac:dyDescent="0.25">
      <c r="A15" s="781">
        <v>7260</v>
      </c>
      <c r="B15" s="782" t="s">
        <v>301</v>
      </c>
      <c r="C15" s="779">
        <v>1.5</v>
      </c>
      <c r="D15" s="780"/>
      <c r="E15" s="780"/>
      <c r="F15" s="780"/>
    </row>
    <row r="16" spans="1:7" s="86" customFormat="1" ht="15" customHeight="1" x14ac:dyDescent="0.25">
      <c r="A16" s="781">
        <v>7380</v>
      </c>
      <c r="B16" s="782" t="s">
        <v>302</v>
      </c>
      <c r="C16" s="779">
        <v>1</v>
      </c>
      <c r="D16" s="780"/>
      <c r="E16" s="780"/>
      <c r="F16" s="780"/>
    </row>
    <row r="17" spans="1:7" s="86" customFormat="1" ht="15" customHeight="1" x14ac:dyDescent="0.25">
      <c r="A17" s="781" t="s">
        <v>103</v>
      </c>
      <c r="B17" s="782" t="s">
        <v>104</v>
      </c>
      <c r="C17" s="779">
        <v>2.1</v>
      </c>
      <c r="D17" s="780"/>
      <c r="E17" s="780"/>
      <c r="F17" s="780"/>
    </row>
    <row r="18" spans="1:7" s="86" customFormat="1" ht="15" customHeight="1" x14ac:dyDescent="0.25">
      <c r="A18" s="781" t="s">
        <v>105</v>
      </c>
      <c r="B18" s="782" t="s">
        <v>106</v>
      </c>
      <c r="C18" s="779">
        <v>30.9</v>
      </c>
      <c r="D18" s="780"/>
      <c r="E18" s="780"/>
      <c r="F18" s="780"/>
    </row>
    <row r="19" spans="1:7" s="86" customFormat="1" ht="15" customHeight="1" x14ac:dyDescent="0.25">
      <c r="A19" s="781">
        <v>8315</v>
      </c>
      <c r="B19" s="782" t="s">
        <v>303</v>
      </c>
      <c r="C19" s="779">
        <v>4</v>
      </c>
      <c r="D19" s="780"/>
      <c r="E19" s="780"/>
      <c r="F19" s="780"/>
    </row>
    <row r="20" spans="1:7" s="86" customFormat="1" ht="15" customHeight="1" x14ac:dyDescent="0.25">
      <c r="A20" s="783"/>
      <c r="B20" s="662"/>
      <c r="C20" s="779"/>
      <c r="D20" s="780"/>
      <c r="E20" s="780"/>
      <c r="F20" s="780"/>
      <c r="G20" s="91"/>
    </row>
    <row r="21" spans="1:7" s="86" customFormat="1" ht="15" customHeight="1" x14ac:dyDescent="0.25">
      <c r="A21" s="783"/>
      <c r="B21" s="662"/>
      <c r="C21" s="784"/>
      <c r="D21" s="780"/>
      <c r="E21" s="780"/>
      <c r="F21" s="780"/>
    </row>
    <row r="22" spans="1:7" s="86" customFormat="1" ht="15" customHeight="1" x14ac:dyDescent="0.25">
      <c r="A22" s="783"/>
      <c r="B22" s="662"/>
      <c r="C22" s="784"/>
      <c r="D22" s="780"/>
      <c r="E22" s="780"/>
      <c r="F22" s="780"/>
    </row>
    <row r="23" spans="1:7" s="86" customFormat="1" ht="15" customHeight="1" x14ac:dyDescent="0.25">
      <c r="A23" s="783"/>
      <c r="B23" s="662"/>
      <c r="C23" s="784"/>
      <c r="D23" s="780"/>
      <c r="E23" s="780"/>
      <c r="F23" s="780"/>
    </row>
    <row r="24" spans="1:7" s="86" customFormat="1" ht="15" customHeight="1" x14ac:dyDescent="0.25">
      <c r="A24" s="783"/>
      <c r="B24" s="662"/>
      <c r="C24" s="784"/>
      <c r="D24" s="780"/>
      <c r="E24" s="780"/>
      <c r="F24" s="780"/>
    </row>
    <row r="25" spans="1:7" s="86" customFormat="1" ht="15" customHeight="1" x14ac:dyDescent="0.25">
      <c r="A25" s="783"/>
      <c r="B25" s="662"/>
      <c r="C25" s="784"/>
      <c r="D25" s="780"/>
      <c r="E25" s="780"/>
      <c r="F25" s="780"/>
    </row>
    <row r="26" spans="1:7" s="86" customFormat="1" ht="15" customHeight="1" thickBot="1" x14ac:dyDescent="0.3">
      <c r="A26" s="783"/>
      <c r="B26" s="662"/>
      <c r="C26" s="785"/>
      <c r="D26" s="780"/>
      <c r="E26" s="780"/>
      <c r="F26" s="786"/>
    </row>
    <row r="27" spans="1:7" s="86" customFormat="1" ht="15" customHeight="1" thickBot="1" x14ac:dyDescent="0.3">
      <c r="A27" s="787"/>
      <c r="B27" s="666" t="s">
        <v>108</v>
      </c>
      <c r="C27" s="568"/>
      <c r="D27" s="568"/>
      <c r="E27" s="568"/>
      <c r="F27" s="568"/>
    </row>
    <row r="28" spans="1:7" ht="15" customHeight="1" thickTop="1" x14ac:dyDescent="0.25">
      <c r="D28" s="89"/>
    </row>
    <row r="29" spans="1:7" x14ac:dyDescent="0.25">
      <c r="F29" s="47"/>
    </row>
    <row r="30" spans="1:7" x14ac:dyDescent="0.25">
      <c r="F30" s="47"/>
    </row>
    <row r="31" spans="1:7" x14ac:dyDescent="0.25">
      <c r="F31" s="47"/>
    </row>
    <row r="32" spans="1:7" x14ac:dyDescent="0.25">
      <c r="F32" s="47"/>
    </row>
  </sheetData>
  <mergeCells count="6">
    <mergeCell ref="A4:F4"/>
    <mergeCell ref="A5:A6"/>
    <mergeCell ref="B5:B6"/>
    <mergeCell ref="C5:C6"/>
    <mergeCell ref="D5:E5"/>
    <mergeCell ref="F5:F6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60">
    <tabColor theme="9"/>
  </sheetPr>
  <dimension ref="A1:H33"/>
  <sheetViews>
    <sheetView zoomScaleNormal="100" workbookViewId="0">
      <selection activeCell="A3" sqref="A3"/>
    </sheetView>
  </sheetViews>
  <sheetFormatPr baseColWidth="10" defaultColWidth="14.85546875" defaultRowHeight="21" x14ac:dyDescent="0.35"/>
  <cols>
    <col min="1" max="1" width="4.7109375" style="222" customWidth="1"/>
    <col min="2" max="2" width="26.7109375" style="41" customWidth="1"/>
    <col min="3" max="5" width="13.7109375" style="46" customWidth="1"/>
    <col min="6" max="6" width="13.7109375" style="44" customWidth="1"/>
    <col min="7" max="7" width="2" style="41" bestFit="1" customWidth="1"/>
    <col min="8" max="8" width="23.42578125" style="41" customWidth="1"/>
    <col min="9" max="16384" width="14.85546875" style="41"/>
  </cols>
  <sheetData>
    <row r="1" spans="1:8" ht="15" customHeight="1" x14ac:dyDescent="0.35">
      <c r="A1" s="370" t="s">
        <v>304</v>
      </c>
    </row>
    <row r="2" spans="1:8" ht="15" customHeight="1" x14ac:dyDescent="0.35">
      <c r="A2" s="699" t="s">
        <v>296</v>
      </c>
    </row>
    <row r="3" spans="1:8" ht="15" customHeight="1" x14ac:dyDescent="0.35">
      <c r="A3" s="305"/>
    </row>
    <row r="4" spans="1:8" ht="17.100000000000001" customHeight="1" x14ac:dyDescent="0.35">
      <c r="A4" s="2346" t="s">
        <v>123</v>
      </c>
      <c r="B4" s="2347"/>
      <c r="C4" s="2347"/>
      <c r="D4" s="2347"/>
      <c r="E4" s="2347"/>
      <c r="F4" s="2348"/>
      <c r="G4" s="47"/>
      <c r="H4" s="47"/>
    </row>
    <row r="5" spans="1:8" ht="17.100000000000001" customHeight="1" x14ac:dyDescent="0.35">
      <c r="A5" s="2373" t="s">
        <v>124</v>
      </c>
      <c r="B5" s="2375" t="s">
        <v>125</v>
      </c>
      <c r="C5" s="2377" t="s">
        <v>195</v>
      </c>
      <c r="D5" s="2378" t="s">
        <v>127</v>
      </c>
      <c r="E5" s="2379"/>
      <c r="F5" s="2380"/>
      <c r="G5" s="47"/>
      <c r="H5" s="47"/>
    </row>
    <row r="6" spans="1:8" ht="30" x14ac:dyDescent="0.35">
      <c r="A6" s="2374"/>
      <c r="B6" s="2376"/>
      <c r="C6" s="2377"/>
      <c r="D6" s="1143" t="s">
        <v>305</v>
      </c>
      <c r="E6" s="1143" t="s">
        <v>129</v>
      </c>
      <c r="F6" s="1143" t="s">
        <v>306</v>
      </c>
      <c r="G6" s="47"/>
      <c r="H6" s="47"/>
    </row>
    <row r="7" spans="1:8" ht="15" customHeight="1" x14ac:dyDescent="0.35">
      <c r="A7" s="681" t="s">
        <v>132</v>
      </c>
      <c r="B7" s="682" t="str">
        <f>+'K 2.3 a'!B7</f>
        <v>Rohstoffverbrauch</v>
      </c>
      <c r="C7" s="683"/>
      <c r="D7" s="683"/>
      <c r="E7" s="683"/>
      <c r="F7" s="684"/>
      <c r="G7" s="47"/>
      <c r="H7" s="47"/>
    </row>
    <row r="8" spans="1:8" ht="15" customHeight="1" thickBot="1" x14ac:dyDescent="0.4">
      <c r="A8" s="685" t="s">
        <v>134</v>
      </c>
      <c r="B8" s="694" t="str">
        <f>+'K 2.3 a'!B9</f>
        <v>Fertigungslöhne</v>
      </c>
      <c r="C8" s="687"/>
      <c r="D8" s="687"/>
      <c r="E8" s="687"/>
      <c r="F8" s="688"/>
      <c r="G8" s="47"/>
      <c r="H8" s="47"/>
    </row>
    <row r="9" spans="1:8" ht="15" customHeight="1" x14ac:dyDescent="0.35">
      <c r="A9" s="681" t="s">
        <v>136</v>
      </c>
      <c r="B9" s="689" t="str">
        <f>+'K 2.3 a'!B8</f>
        <v>Hilfsstoffverbrauch</v>
      </c>
      <c r="C9" s="710"/>
      <c r="D9" s="710"/>
      <c r="E9" s="710"/>
      <c r="F9" s="710"/>
      <c r="G9" s="47"/>
      <c r="H9" s="47"/>
    </row>
    <row r="10" spans="1:8" ht="15" customHeight="1" x14ac:dyDescent="0.35">
      <c r="A10" s="691" t="s">
        <v>138</v>
      </c>
      <c r="B10" s="682" t="str">
        <f>+'K 2.3 a'!B10</f>
        <v>Hilfslöhne</v>
      </c>
      <c r="C10" s="711"/>
      <c r="D10" s="711"/>
      <c r="E10" s="711"/>
      <c r="F10" s="711"/>
      <c r="G10" s="47"/>
      <c r="H10" s="47"/>
    </row>
    <row r="11" spans="1:8" ht="15" customHeight="1" x14ac:dyDescent="0.35">
      <c r="A11" s="681" t="s">
        <v>140</v>
      </c>
      <c r="B11" s="682" t="str">
        <f>+'K 2.3 a'!B11</f>
        <v>Gehälter</v>
      </c>
      <c r="C11" s="711"/>
      <c r="D11" s="711"/>
      <c r="E11" s="711"/>
      <c r="F11" s="711"/>
      <c r="G11" s="47"/>
      <c r="H11" s="47"/>
    </row>
    <row r="12" spans="1:8" ht="15" customHeight="1" x14ac:dyDescent="0.35">
      <c r="A12" s="691" t="s">
        <v>141</v>
      </c>
      <c r="B12" s="692" t="s">
        <v>142</v>
      </c>
      <c r="C12" s="711"/>
      <c r="D12" s="711"/>
      <c r="E12" s="711"/>
      <c r="F12" s="711"/>
      <c r="G12" s="47"/>
      <c r="H12" s="47"/>
    </row>
    <row r="13" spans="1:8" ht="15" customHeight="1" x14ac:dyDescent="0.35">
      <c r="A13" s="681" t="s">
        <v>143</v>
      </c>
      <c r="B13" s="692" t="s">
        <v>144</v>
      </c>
      <c r="C13" s="711"/>
      <c r="D13" s="711"/>
      <c r="E13" s="711"/>
      <c r="F13" s="711"/>
      <c r="G13" s="47"/>
      <c r="H13" s="47"/>
    </row>
    <row r="14" spans="1:8" ht="15" customHeight="1" x14ac:dyDescent="0.35">
      <c r="A14" s="691" t="s">
        <v>145</v>
      </c>
      <c r="B14" s="692" t="s">
        <v>146</v>
      </c>
      <c r="C14" s="711"/>
      <c r="D14" s="711"/>
      <c r="E14" s="711"/>
      <c r="F14" s="711"/>
      <c r="G14" s="47"/>
      <c r="H14" s="47"/>
    </row>
    <row r="15" spans="1:8" ht="15" customHeight="1" x14ac:dyDescent="0.35">
      <c r="A15" s="681" t="s">
        <v>147</v>
      </c>
      <c r="B15" s="682" t="str">
        <f>+'K 2.3 a'!B14</f>
        <v>Instandhaltung durch Dritte</v>
      </c>
      <c r="C15" s="711"/>
      <c r="D15" s="711"/>
      <c r="E15" s="711"/>
      <c r="F15" s="711"/>
      <c r="G15" s="47"/>
      <c r="H15" s="47"/>
    </row>
    <row r="16" spans="1:8" ht="15" customHeight="1" x14ac:dyDescent="0.35">
      <c r="A16" s="691" t="s">
        <v>181</v>
      </c>
      <c r="B16" s="682" t="str">
        <f>+'K 2.3 a'!B15</f>
        <v>Gasverbrauch</v>
      </c>
      <c r="C16" s="711"/>
      <c r="D16" s="711"/>
      <c r="E16" s="711"/>
      <c r="F16" s="711"/>
      <c r="G16" s="47"/>
      <c r="H16" s="47"/>
    </row>
    <row r="17" spans="1:8" ht="15" customHeight="1" x14ac:dyDescent="0.35">
      <c r="A17" s="681" t="s">
        <v>182</v>
      </c>
      <c r="B17" s="682" t="str">
        <f>+'K 2.3 a'!B16</f>
        <v>Telefon- und Internetkosten</v>
      </c>
      <c r="C17" s="711"/>
      <c r="D17" s="711"/>
      <c r="E17" s="711"/>
      <c r="F17" s="711"/>
      <c r="G17" s="47"/>
      <c r="H17" s="47"/>
    </row>
    <row r="18" spans="1:8" ht="15" customHeight="1" x14ac:dyDescent="0.35">
      <c r="A18" s="691" t="s">
        <v>184</v>
      </c>
      <c r="B18" s="682" t="s">
        <v>148</v>
      </c>
      <c r="C18" s="711"/>
      <c r="D18" s="711"/>
      <c r="E18" s="711"/>
      <c r="F18" s="711"/>
      <c r="G18" s="47"/>
      <c r="H18" s="47"/>
    </row>
    <row r="19" spans="1:8" ht="15" customHeight="1" x14ac:dyDescent="0.35">
      <c r="A19" s="691" t="s">
        <v>186</v>
      </c>
      <c r="B19" s="788"/>
      <c r="C19" s="711"/>
      <c r="D19" s="711"/>
      <c r="E19" s="711"/>
      <c r="F19" s="711"/>
      <c r="G19" s="47"/>
      <c r="H19" s="47"/>
    </row>
    <row r="20" spans="1:8" ht="15" customHeight="1" x14ac:dyDescent="0.35">
      <c r="A20" s="691" t="s">
        <v>188</v>
      </c>
      <c r="B20" s="788"/>
      <c r="C20" s="789"/>
      <c r="D20" s="789"/>
      <c r="E20" s="789"/>
      <c r="F20" s="789"/>
      <c r="G20" s="47"/>
      <c r="H20" s="47"/>
    </row>
    <row r="21" spans="1:8" ht="15" customHeight="1" x14ac:dyDescent="0.35">
      <c r="A21" s="681" t="s">
        <v>205</v>
      </c>
      <c r="B21" s="788"/>
      <c r="C21" s="711"/>
      <c r="D21" s="711"/>
      <c r="E21" s="711"/>
      <c r="F21" s="711"/>
      <c r="G21" s="47"/>
      <c r="H21" s="47"/>
    </row>
    <row r="22" spans="1:8" ht="15" customHeight="1" thickBot="1" x14ac:dyDescent="0.4">
      <c r="A22" s="685" t="s">
        <v>206</v>
      </c>
      <c r="B22" s="790"/>
      <c r="C22" s="712"/>
      <c r="D22" s="712"/>
      <c r="E22" s="712"/>
      <c r="F22" s="712"/>
      <c r="G22" s="47"/>
      <c r="H22" s="47"/>
    </row>
    <row r="23" spans="1:8" ht="15" customHeight="1" thickBot="1" x14ac:dyDescent="0.4">
      <c r="A23" s="2334"/>
      <c r="B23" s="665" t="s">
        <v>149</v>
      </c>
      <c r="C23" s="366"/>
      <c r="D23" s="696"/>
      <c r="E23" s="696"/>
      <c r="F23" s="696"/>
      <c r="G23" s="47"/>
      <c r="H23" s="47"/>
    </row>
    <row r="24" spans="1:8" ht="15" customHeight="1" thickTop="1" thickBot="1" x14ac:dyDescent="0.4">
      <c r="A24" s="2335"/>
      <c r="B24" s="2369" t="s">
        <v>150</v>
      </c>
      <c r="C24" s="2370"/>
      <c r="D24" s="713"/>
      <c r="E24" s="713"/>
      <c r="F24" s="1326"/>
      <c r="G24" s="47" t="s">
        <v>151</v>
      </c>
      <c r="H24" s="47"/>
    </row>
    <row r="25" spans="1:8" ht="15" customHeight="1" thickBot="1" x14ac:dyDescent="0.4">
      <c r="A25" s="2336"/>
      <c r="B25" s="2371" t="s">
        <v>152</v>
      </c>
      <c r="C25" s="2372"/>
      <c r="D25" s="367"/>
      <c r="E25" s="367"/>
      <c r="F25" s="367"/>
      <c r="G25" s="47"/>
      <c r="H25" s="47"/>
    </row>
    <row r="26" spans="1:8" ht="15" customHeight="1" thickTop="1" x14ac:dyDescent="0.35">
      <c r="A26" s="374"/>
      <c r="B26" s="86"/>
      <c r="C26" s="350"/>
      <c r="D26" s="350"/>
      <c r="E26" s="350"/>
      <c r="F26" s="86"/>
      <c r="G26" s="47"/>
      <c r="H26" s="47"/>
    </row>
    <row r="27" spans="1:8" ht="15" customHeight="1" x14ac:dyDescent="0.35">
      <c r="A27" s="395" t="s">
        <v>151</v>
      </c>
      <c r="B27" s="86" t="s">
        <v>153</v>
      </c>
      <c r="C27" s="350"/>
      <c r="D27" s="350"/>
      <c r="E27" s="350"/>
      <c r="F27" s="86"/>
      <c r="G27" s="47"/>
      <c r="H27" s="47"/>
    </row>
    <row r="28" spans="1:8" ht="15" customHeight="1" x14ac:dyDescent="0.35">
      <c r="A28" s="374"/>
      <c r="B28" s="86" t="s">
        <v>133</v>
      </c>
      <c r="C28" s="396"/>
      <c r="D28" s="350"/>
      <c r="E28" s="350"/>
      <c r="F28" s="86"/>
      <c r="G28" s="47"/>
      <c r="H28" s="47"/>
    </row>
    <row r="29" spans="1:8" ht="15" customHeight="1" x14ac:dyDescent="0.35">
      <c r="A29" s="374"/>
      <c r="B29" s="86" t="s">
        <v>154</v>
      </c>
      <c r="C29" s="396"/>
      <c r="D29" s="350"/>
      <c r="E29" s="350"/>
      <c r="F29" s="86"/>
      <c r="G29" s="47"/>
      <c r="H29" s="47"/>
    </row>
    <row r="30" spans="1:8" ht="15" customHeight="1" x14ac:dyDescent="0.35">
      <c r="A30" s="374"/>
      <c r="B30" s="86" t="s">
        <v>87</v>
      </c>
      <c r="C30" s="396"/>
      <c r="D30" s="350"/>
      <c r="E30" s="350"/>
      <c r="F30" s="86"/>
      <c r="G30" s="47"/>
      <c r="H30" s="47"/>
    </row>
    <row r="31" spans="1:8" ht="15" customHeight="1" x14ac:dyDescent="0.35">
      <c r="A31" s="374"/>
      <c r="B31" s="791" t="s">
        <v>155</v>
      </c>
      <c r="C31" s="792"/>
      <c r="D31" s="350"/>
      <c r="E31" s="350"/>
      <c r="F31" s="86"/>
      <c r="G31" s="47"/>
      <c r="H31" s="47"/>
    </row>
    <row r="32" spans="1:8" ht="15" customHeight="1" x14ac:dyDescent="0.35">
      <c r="A32" s="374"/>
      <c r="B32" s="356" t="s">
        <v>221</v>
      </c>
      <c r="C32" s="397"/>
      <c r="D32" s="350"/>
      <c r="E32" s="350"/>
      <c r="F32" s="86"/>
      <c r="G32" s="47"/>
      <c r="H32" s="47"/>
    </row>
    <row r="33" spans="1:8" x14ac:dyDescent="0.35">
      <c r="A33" s="374"/>
      <c r="B33" s="86"/>
      <c r="C33" s="350"/>
      <c r="D33" s="350"/>
      <c r="E33" s="350"/>
      <c r="F33" s="86"/>
      <c r="G33" s="47"/>
      <c r="H33" s="47"/>
    </row>
  </sheetData>
  <mergeCells count="8">
    <mergeCell ref="B24:C24"/>
    <mergeCell ref="B25:C25"/>
    <mergeCell ref="A23:A25"/>
    <mergeCell ref="A4:F4"/>
    <mergeCell ref="A5:A6"/>
    <mergeCell ref="B5:B6"/>
    <mergeCell ref="C5:C6"/>
    <mergeCell ref="D5:F5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61">
    <tabColor theme="9"/>
  </sheetPr>
  <dimension ref="A1:E12"/>
  <sheetViews>
    <sheetView zoomScaleNormal="100" zoomScalePageLayoutView="205" workbookViewId="0">
      <selection activeCell="A3" sqref="A3"/>
    </sheetView>
  </sheetViews>
  <sheetFormatPr baseColWidth="10" defaultColWidth="10.85546875" defaultRowHeight="15" x14ac:dyDescent="0.25"/>
  <cols>
    <col min="1" max="1" width="2.5703125" style="1" customWidth="1"/>
    <col min="2" max="2" width="40.7109375" style="15" customWidth="1"/>
    <col min="3" max="3" width="7.5703125" style="11" bestFit="1" customWidth="1"/>
    <col min="4" max="5" width="17.7109375" style="1" customWidth="1"/>
    <col min="6" max="16384" width="10.85546875" style="1"/>
  </cols>
  <sheetData>
    <row r="1" spans="1:5" x14ac:dyDescent="0.25">
      <c r="A1" s="199" t="s">
        <v>307</v>
      </c>
      <c r="C1" s="54"/>
    </row>
    <row r="2" spans="1:5" x14ac:dyDescent="0.25">
      <c r="A2" s="15" t="s">
        <v>296</v>
      </c>
      <c r="C2" s="54"/>
    </row>
    <row r="3" spans="1:5" x14ac:dyDescent="0.25">
      <c r="A3" s="199"/>
      <c r="C3" s="54"/>
    </row>
    <row r="4" spans="1:5" ht="30" x14ac:dyDescent="0.25">
      <c r="A4" s="1139"/>
      <c r="B4" s="305"/>
      <c r="C4" s="54"/>
      <c r="D4" s="398" t="s">
        <v>308</v>
      </c>
      <c r="E4" s="1051" t="s">
        <v>309</v>
      </c>
    </row>
    <row r="5" spans="1:5" x14ac:dyDescent="0.25">
      <c r="A5" s="1139"/>
      <c r="B5" s="305" t="s">
        <v>133</v>
      </c>
      <c r="C5" s="793"/>
      <c r="D5" s="309"/>
      <c r="E5" s="1052"/>
    </row>
    <row r="6" spans="1:5" x14ac:dyDescent="0.25">
      <c r="A6" s="1139" t="s">
        <v>21</v>
      </c>
      <c r="B6" s="204" t="s">
        <v>154</v>
      </c>
      <c r="C6" s="794"/>
      <c r="D6" s="755"/>
      <c r="E6" s="1052"/>
    </row>
    <row r="7" spans="1:5" x14ac:dyDescent="0.25">
      <c r="A7" s="1139"/>
      <c r="B7" s="305" t="s">
        <v>87</v>
      </c>
      <c r="C7" s="306"/>
      <c r="D7" s="755"/>
      <c r="E7" s="1052"/>
    </row>
    <row r="8" spans="1:5" x14ac:dyDescent="0.25">
      <c r="A8" s="1139" t="s">
        <v>21</v>
      </c>
      <c r="B8" s="759" t="s">
        <v>310</v>
      </c>
      <c r="C8" s="795"/>
      <c r="D8" s="747"/>
      <c r="E8" s="886"/>
    </row>
    <row r="9" spans="1:5" x14ac:dyDescent="0.25">
      <c r="A9" s="1139"/>
      <c r="B9" s="1150"/>
      <c r="C9" s="306"/>
      <c r="D9" s="309"/>
      <c r="E9" s="1052"/>
    </row>
    <row r="10" spans="1:5" x14ac:dyDescent="0.25">
      <c r="A10" s="1139" t="s">
        <v>21</v>
      </c>
      <c r="B10" s="759" t="s">
        <v>222</v>
      </c>
      <c r="C10" s="795"/>
      <c r="D10" s="747"/>
      <c r="E10" s="886"/>
    </row>
    <row r="11" spans="1:5" x14ac:dyDescent="0.25">
      <c r="A11" s="1139"/>
      <c r="B11" s="1327"/>
      <c r="C11" s="1328"/>
      <c r="D11" s="1329"/>
      <c r="E11" s="1330"/>
    </row>
    <row r="12" spans="1:5" x14ac:dyDescent="0.25">
      <c r="A12" s="1139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62">
    <tabColor theme="9"/>
  </sheetPr>
  <dimension ref="A1:D16"/>
  <sheetViews>
    <sheetView zoomScaleNormal="100" zoomScalePageLayoutView="160" workbookViewId="0">
      <selection activeCell="A3" sqref="A3"/>
    </sheetView>
  </sheetViews>
  <sheetFormatPr baseColWidth="10" defaultColWidth="10.85546875" defaultRowHeight="15" x14ac:dyDescent="0.25"/>
  <cols>
    <col min="1" max="1" width="2.5703125" style="1" customWidth="1"/>
    <col min="2" max="2" width="29.140625" style="15" customWidth="1"/>
    <col min="3" max="3" width="7.7109375" style="1" bestFit="1" customWidth="1"/>
    <col min="4" max="4" width="13.140625" style="1" bestFit="1" customWidth="1"/>
    <col min="5" max="16384" width="10.85546875" style="1"/>
  </cols>
  <sheetData>
    <row r="1" spans="1:4" x14ac:dyDescent="0.25">
      <c r="A1" s="199" t="s">
        <v>311</v>
      </c>
    </row>
    <row r="2" spans="1:4" x14ac:dyDescent="0.25">
      <c r="A2" s="15" t="s">
        <v>296</v>
      </c>
    </row>
    <row r="3" spans="1:4" x14ac:dyDescent="0.25">
      <c r="B3" s="305"/>
    </row>
    <row r="4" spans="1:4" x14ac:dyDescent="0.25">
      <c r="B4" s="305" t="s">
        <v>308</v>
      </c>
      <c r="C4" s="3"/>
    </row>
    <row r="5" spans="1:4" x14ac:dyDescent="0.25">
      <c r="A5" s="1139"/>
      <c r="B5" s="15" t="s">
        <v>223</v>
      </c>
      <c r="C5" s="3"/>
      <c r="D5" s="223"/>
    </row>
    <row r="6" spans="1:4" x14ac:dyDescent="0.25">
      <c r="A6" s="1139" t="s">
        <v>21</v>
      </c>
      <c r="B6" s="759" t="s">
        <v>230</v>
      </c>
      <c r="C6" s="535"/>
      <c r="D6" s="634"/>
    </row>
    <row r="7" spans="1:4" x14ac:dyDescent="0.25">
      <c r="A7" s="1139"/>
      <c r="B7" s="1046"/>
      <c r="C7" s="399"/>
      <c r="D7" s="223"/>
    </row>
    <row r="8" spans="1:4" x14ac:dyDescent="0.25">
      <c r="A8" s="1139" t="s">
        <v>21</v>
      </c>
      <c r="B8" s="759" t="s">
        <v>259</v>
      </c>
      <c r="C8" s="770"/>
      <c r="D8" s="634"/>
    </row>
    <row r="9" spans="1:4" x14ac:dyDescent="0.25">
      <c r="A9" s="1139"/>
      <c r="B9" s="1046"/>
      <c r="C9" s="399"/>
      <c r="D9" s="223"/>
    </row>
    <row r="10" spans="1:4" x14ac:dyDescent="0.25">
      <c r="A10" s="1139" t="s">
        <v>21</v>
      </c>
      <c r="B10" s="759" t="s">
        <v>13</v>
      </c>
      <c r="C10" s="535"/>
      <c r="D10" s="634"/>
    </row>
    <row r="11" spans="1:4" x14ac:dyDescent="0.25">
      <c r="A11" s="1139"/>
      <c r="B11" s="1046"/>
      <c r="C11" s="399"/>
      <c r="D11" s="223"/>
    </row>
    <row r="12" spans="1:4" x14ac:dyDescent="0.25">
      <c r="A12" s="1139" t="s">
        <v>21</v>
      </c>
      <c r="B12" s="759" t="s">
        <v>35</v>
      </c>
      <c r="C12" s="770"/>
      <c r="D12" s="634"/>
    </row>
    <row r="13" spans="1:4" x14ac:dyDescent="0.25">
      <c r="A13" s="1139"/>
      <c r="B13" s="305" t="s">
        <v>262</v>
      </c>
      <c r="C13" s="796"/>
      <c r="D13" s="309"/>
    </row>
    <row r="14" spans="1:4" x14ac:dyDescent="0.25">
      <c r="A14" s="1139" t="s">
        <v>21</v>
      </c>
      <c r="B14" s="759" t="s">
        <v>252</v>
      </c>
      <c r="C14" s="535"/>
      <c r="D14" s="634"/>
    </row>
    <row r="15" spans="1:4" x14ac:dyDescent="0.25">
      <c r="A15" s="1139"/>
      <c r="B15" s="201" t="s">
        <v>253</v>
      </c>
      <c r="C15" s="55">
        <v>1</v>
      </c>
      <c r="D15" s="564"/>
    </row>
    <row r="16" spans="1:4" x14ac:dyDescent="0.25">
      <c r="C16" s="55">
        <v>100</v>
      </c>
      <c r="D16" s="102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63">
    <tabColor theme="9"/>
  </sheetPr>
  <dimension ref="A1:F21"/>
  <sheetViews>
    <sheetView zoomScaleNormal="100" zoomScalePageLayoutView="190" workbookViewId="0">
      <selection activeCell="A3" sqref="A3"/>
    </sheetView>
  </sheetViews>
  <sheetFormatPr baseColWidth="10" defaultColWidth="11.42578125" defaultRowHeight="15" x14ac:dyDescent="0.25"/>
  <cols>
    <col min="1" max="1" width="2.140625" customWidth="1"/>
    <col min="2" max="2" width="27.140625" style="202" customWidth="1"/>
    <col min="3" max="3" width="8.42578125" customWidth="1"/>
    <col min="4" max="4" width="10.85546875" style="1"/>
    <col min="5" max="5" width="9.5703125" bestFit="1" customWidth="1"/>
    <col min="6" max="6" width="10.85546875" customWidth="1"/>
    <col min="7" max="7" width="7.140625" customWidth="1"/>
    <col min="8" max="8" width="14.42578125" customWidth="1"/>
  </cols>
  <sheetData>
    <row r="1" spans="1:6" x14ac:dyDescent="0.25">
      <c r="A1" s="227" t="s">
        <v>312</v>
      </c>
      <c r="F1" s="21"/>
    </row>
    <row r="2" spans="1:6" s="21" customFormat="1" x14ac:dyDescent="0.25">
      <c r="A2" s="219" t="s">
        <v>313</v>
      </c>
      <c r="D2" s="22"/>
    </row>
    <row r="3" spans="1:6" s="21" customFormat="1" x14ac:dyDescent="0.25">
      <c r="A3" s="219"/>
      <c r="D3" s="22"/>
    </row>
    <row r="4" spans="1:6" s="21" customFormat="1" x14ac:dyDescent="0.25">
      <c r="A4" s="227" t="s">
        <v>3</v>
      </c>
      <c r="C4" s="231"/>
      <c r="D4" s="22"/>
    </row>
    <row r="5" spans="1:6" x14ac:dyDescent="0.25">
      <c r="B5" s="219" t="s">
        <v>223</v>
      </c>
      <c r="C5" s="53"/>
      <c r="D5" s="235"/>
    </row>
    <row r="6" spans="1:6" x14ac:dyDescent="0.25">
      <c r="A6" s="620"/>
      <c r="B6" s="1053"/>
      <c r="C6" s="797"/>
      <c r="D6" s="762"/>
    </row>
    <row r="7" spans="1:6" x14ac:dyDescent="0.25">
      <c r="B7" s="219" t="s">
        <v>236</v>
      </c>
      <c r="C7" s="53"/>
      <c r="D7" s="235"/>
    </row>
    <row r="8" spans="1:6" x14ac:dyDescent="0.25">
      <c r="A8" t="s">
        <v>21</v>
      </c>
      <c r="B8" s="1050"/>
      <c r="C8" s="798"/>
      <c r="D8" s="765"/>
    </row>
    <row r="9" spans="1:6" x14ac:dyDescent="0.25">
      <c r="B9" s="219" t="s">
        <v>24</v>
      </c>
      <c r="C9" s="53"/>
      <c r="D9" s="235"/>
    </row>
    <row r="10" spans="1:6" x14ac:dyDescent="0.25">
      <c r="A10" t="s">
        <v>21</v>
      </c>
      <c r="B10" s="1050"/>
      <c r="C10" s="799"/>
      <c r="D10" s="765"/>
    </row>
    <row r="11" spans="1:6" x14ac:dyDescent="0.25">
      <c r="B11" s="219" t="s">
        <v>23</v>
      </c>
      <c r="C11" s="53"/>
      <c r="D11" s="235"/>
      <c r="E11" s="99"/>
    </row>
    <row r="12" spans="1:6" x14ac:dyDescent="0.25">
      <c r="A12" t="s">
        <v>21</v>
      </c>
      <c r="B12" s="763" t="s">
        <v>314</v>
      </c>
      <c r="C12" s="799"/>
      <c r="D12" s="765"/>
    </row>
    <row r="13" spans="1:6" x14ac:dyDescent="0.25">
      <c r="B13" s="219" t="s">
        <v>262</v>
      </c>
      <c r="C13" s="53"/>
      <c r="D13" s="235"/>
      <c r="E13" s="99"/>
    </row>
    <row r="14" spans="1:6" x14ac:dyDescent="0.25">
      <c r="A14" t="s">
        <v>21</v>
      </c>
      <c r="B14" s="763" t="s">
        <v>252</v>
      </c>
      <c r="C14" s="799"/>
      <c r="D14" s="765"/>
    </row>
    <row r="15" spans="1:6" x14ac:dyDescent="0.25">
      <c r="B15" s="219" t="s">
        <v>253</v>
      </c>
      <c r="C15" s="53"/>
      <c r="D15" s="235"/>
      <c r="E15" s="198"/>
    </row>
    <row r="16" spans="1:6" x14ac:dyDescent="0.25">
      <c r="B16" s="219"/>
      <c r="C16" s="53"/>
      <c r="D16" s="28"/>
    </row>
    <row r="17" spans="1:4" x14ac:dyDescent="0.25">
      <c r="A17" s="227" t="s">
        <v>40</v>
      </c>
      <c r="C17" s="53"/>
      <c r="D17" s="28"/>
    </row>
    <row r="18" spans="1:4" x14ac:dyDescent="0.25">
      <c r="A18" s="219" t="s">
        <v>315</v>
      </c>
      <c r="C18" s="1138"/>
    </row>
    <row r="19" spans="1:4" x14ac:dyDescent="0.25">
      <c r="A19" s="219"/>
      <c r="C19" s="1138"/>
    </row>
    <row r="20" spans="1:4" x14ac:dyDescent="0.25">
      <c r="A20" s="219"/>
      <c r="C20" s="1138"/>
    </row>
    <row r="21" spans="1:4" x14ac:dyDescent="0.25">
      <c r="A21" s="219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66">
    <tabColor rgb="FF002060"/>
  </sheetPr>
  <dimension ref="A1:I31"/>
  <sheetViews>
    <sheetView zoomScaleNormal="100" zoomScalePageLayoutView="120" workbookViewId="0">
      <selection activeCell="A3" sqref="A3"/>
    </sheetView>
  </sheetViews>
  <sheetFormatPr baseColWidth="10" defaultColWidth="14.85546875" defaultRowHeight="15" x14ac:dyDescent="0.25"/>
  <cols>
    <col min="1" max="1" width="3.7109375" style="47" customWidth="1"/>
    <col min="2" max="2" width="22.140625" style="47" customWidth="1"/>
    <col min="3" max="7" width="9.28515625" style="90" customWidth="1"/>
    <col min="8" max="9" width="9.28515625" style="47" customWidth="1"/>
    <col min="10" max="10" width="23.42578125" style="47" customWidth="1"/>
    <col min="11" max="16384" width="14.85546875" style="47"/>
  </cols>
  <sheetData>
    <row r="1" spans="1:9" x14ac:dyDescent="0.25">
      <c r="A1" s="67" t="s">
        <v>316</v>
      </c>
    </row>
    <row r="2" spans="1:9" x14ac:dyDescent="0.25">
      <c r="A2" s="47" t="s">
        <v>317</v>
      </c>
    </row>
    <row r="4" spans="1:9" s="67" customFormat="1" ht="17.100000000000001" customHeight="1" x14ac:dyDescent="0.25">
      <c r="A4" s="2381" t="s">
        <v>318</v>
      </c>
      <c r="B4" s="2381"/>
      <c r="C4" s="2381"/>
      <c r="D4" s="2381"/>
      <c r="E4" s="2381"/>
      <c r="F4" s="2381"/>
      <c r="G4" s="2381"/>
      <c r="H4" s="2381"/>
      <c r="I4" s="2381"/>
    </row>
    <row r="5" spans="1:9" s="67" customFormat="1" ht="17.100000000000001" customHeight="1" x14ac:dyDescent="0.25">
      <c r="A5" s="2373" t="s">
        <v>124</v>
      </c>
      <c r="B5" s="2375" t="s">
        <v>125</v>
      </c>
      <c r="C5" s="2377" t="s">
        <v>195</v>
      </c>
      <c r="D5" s="2383" t="s">
        <v>319</v>
      </c>
      <c r="E5" s="2383" t="s">
        <v>320</v>
      </c>
      <c r="F5" s="2378" t="s">
        <v>127</v>
      </c>
      <c r="G5" s="2379"/>
      <c r="H5" s="2379"/>
      <c r="I5" s="2380"/>
    </row>
    <row r="6" spans="1:9" s="67" customFormat="1" ht="30" x14ac:dyDescent="0.25">
      <c r="A6" s="2374"/>
      <c r="B6" s="2382"/>
      <c r="C6" s="2383"/>
      <c r="D6" s="2384"/>
      <c r="E6" s="2384"/>
      <c r="F6" s="1144" t="s">
        <v>191</v>
      </c>
      <c r="G6" s="1144" t="s">
        <v>321</v>
      </c>
      <c r="H6" s="1144" t="s">
        <v>322</v>
      </c>
      <c r="I6" s="1144" t="s">
        <v>323</v>
      </c>
    </row>
    <row r="7" spans="1:9" ht="15" customHeight="1" x14ac:dyDescent="0.25">
      <c r="A7" s="800" t="s">
        <v>132</v>
      </c>
      <c r="B7" s="801" t="s">
        <v>133</v>
      </c>
      <c r="C7" s="802">
        <v>44</v>
      </c>
      <c r="D7" s="803"/>
      <c r="E7" s="804"/>
      <c r="F7" s="805"/>
      <c r="G7" s="806"/>
      <c r="H7" s="806"/>
      <c r="I7" s="807"/>
    </row>
    <row r="8" spans="1:9" ht="15" customHeight="1" thickBot="1" x14ac:dyDescent="0.3">
      <c r="A8" s="808" t="s">
        <v>134</v>
      </c>
      <c r="B8" s="809" t="s">
        <v>87</v>
      </c>
      <c r="C8" s="810">
        <v>52</v>
      </c>
      <c r="D8" s="811"/>
      <c r="E8" s="812"/>
      <c r="F8" s="813"/>
      <c r="G8" s="814"/>
      <c r="H8" s="814"/>
      <c r="I8" s="815"/>
    </row>
    <row r="9" spans="1:9" ht="15" customHeight="1" x14ac:dyDescent="0.25">
      <c r="A9" s="816" t="s">
        <v>136</v>
      </c>
      <c r="B9" s="817" t="s">
        <v>137</v>
      </c>
      <c r="C9" s="818">
        <v>9.9</v>
      </c>
      <c r="D9" s="819"/>
      <c r="E9" s="820"/>
      <c r="F9" s="821"/>
      <c r="G9" s="822"/>
      <c r="H9" s="822"/>
      <c r="I9" s="822"/>
    </row>
    <row r="10" spans="1:9" ht="15" customHeight="1" x14ac:dyDescent="0.25">
      <c r="A10" s="816" t="s">
        <v>138</v>
      </c>
      <c r="B10" s="823" t="s">
        <v>324</v>
      </c>
      <c r="C10" s="802">
        <v>4.7</v>
      </c>
      <c r="D10" s="803"/>
      <c r="E10" s="824"/>
      <c r="F10" s="825"/>
      <c r="G10" s="826"/>
      <c r="H10" s="826"/>
      <c r="I10" s="826"/>
    </row>
    <row r="11" spans="1:9" ht="15" customHeight="1" x14ac:dyDescent="0.25">
      <c r="A11" s="816" t="s">
        <v>140</v>
      </c>
      <c r="B11" s="801" t="s">
        <v>88</v>
      </c>
      <c r="C11" s="802">
        <v>27.1</v>
      </c>
      <c r="D11" s="803"/>
      <c r="E11" s="824"/>
      <c r="F11" s="825"/>
      <c r="G11" s="827"/>
      <c r="H11" s="827"/>
      <c r="I11" s="827"/>
    </row>
    <row r="12" spans="1:9" ht="15" customHeight="1" x14ac:dyDescent="0.25">
      <c r="A12" s="816" t="s">
        <v>141</v>
      </c>
      <c r="B12" s="823" t="s">
        <v>99</v>
      </c>
      <c r="C12" s="802">
        <v>41</v>
      </c>
      <c r="D12" s="803"/>
      <c r="E12" s="824"/>
      <c r="F12" s="825"/>
      <c r="G12" s="826"/>
      <c r="H12" s="826"/>
      <c r="I12" s="826"/>
    </row>
    <row r="13" spans="1:9" ht="15" customHeight="1" x14ac:dyDescent="0.25">
      <c r="A13" s="816" t="s">
        <v>143</v>
      </c>
      <c r="B13" s="823" t="s">
        <v>170</v>
      </c>
      <c r="C13" s="802">
        <v>48.9</v>
      </c>
      <c r="D13" s="803"/>
      <c r="E13" s="824"/>
      <c r="F13" s="825"/>
      <c r="G13" s="826"/>
      <c r="H13" s="826"/>
      <c r="I13" s="826"/>
    </row>
    <row r="14" spans="1:9" ht="15" customHeight="1" x14ac:dyDescent="0.25">
      <c r="A14" s="816" t="s">
        <v>145</v>
      </c>
      <c r="B14" s="823" t="s">
        <v>171</v>
      </c>
      <c r="C14" s="802">
        <v>24.4</v>
      </c>
      <c r="D14" s="803"/>
      <c r="E14" s="824"/>
      <c r="F14" s="825"/>
      <c r="G14" s="825"/>
      <c r="H14" s="825"/>
      <c r="I14" s="825"/>
    </row>
    <row r="15" spans="1:9" ht="15" customHeight="1" x14ac:dyDescent="0.25">
      <c r="A15" s="816" t="s">
        <v>147</v>
      </c>
      <c r="B15" s="823" t="s">
        <v>146</v>
      </c>
      <c r="C15" s="802">
        <v>24.6</v>
      </c>
      <c r="D15" s="803"/>
      <c r="E15" s="824"/>
      <c r="F15" s="825"/>
      <c r="G15" s="825"/>
      <c r="H15" s="825"/>
      <c r="I15" s="825"/>
    </row>
    <row r="16" spans="1:9" ht="15" customHeight="1" x14ac:dyDescent="0.25">
      <c r="A16" s="816" t="s">
        <v>181</v>
      </c>
      <c r="B16" s="823" t="s">
        <v>325</v>
      </c>
      <c r="C16" s="802">
        <v>40</v>
      </c>
      <c r="D16" s="803"/>
      <c r="E16" s="824"/>
      <c r="F16" s="825"/>
      <c r="G16" s="825"/>
      <c r="H16" s="825"/>
      <c r="I16" s="825"/>
    </row>
    <row r="17" spans="1:9" ht="15" customHeight="1" x14ac:dyDescent="0.25">
      <c r="A17" s="816" t="s">
        <v>182</v>
      </c>
      <c r="B17" s="828" t="s">
        <v>183</v>
      </c>
      <c r="C17" s="802">
        <v>29</v>
      </c>
      <c r="D17" s="803"/>
      <c r="E17" s="824"/>
      <c r="F17" s="825"/>
      <c r="G17" s="825"/>
      <c r="H17" s="825"/>
      <c r="I17" s="825"/>
    </row>
    <row r="18" spans="1:9" ht="15" customHeight="1" x14ac:dyDescent="0.25">
      <c r="A18" s="816" t="s">
        <v>184</v>
      </c>
      <c r="B18" s="828" t="s">
        <v>185</v>
      </c>
      <c r="C18" s="802">
        <v>9.6999999999999993</v>
      </c>
      <c r="D18" s="803"/>
      <c r="E18" s="824"/>
      <c r="F18" s="825"/>
      <c r="G18" s="825"/>
      <c r="H18" s="825"/>
      <c r="I18" s="825"/>
    </row>
    <row r="19" spans="1:9" ht="15" customHeight="1" x14ac:dyDescent="0.25">
      <c r="A19" s="816" t="s">
        <v>186</v>
      </c>
      <c r="B19" s="823" t="s">
        <v>187</v>
      </c>
      <c r="C19" s="802">
        <v>15</v>
      </c>
      <c r="D19" s="803"/>
      <c r="E19" s="824"/>
      <c r="F19" s="825"/>
      <c r="G19" s="825"/>
      <c r="H19" s="825"/>
      <c r="I19" s="825"/>
    </row>
    <row r="20" spans="1:9" ht="15" customHeight="1" thickBot="1" x14ac:dyDescent="0.3">
      <c r="A20" s="808" t="s">
        <v>188</v>
      </c>
      <c r="B20" s="829" t="s">
        <v>189</v>
      </c>
      <c r="C20" s="810">
        <v>30</v>
      </c>
      <c r="D20" s="811"/>
      <c r="E20" s="830"/>
      <c r="F20" s="831"/>
      <c r="G20" s="831"/>
      <c r="H20" s="831"/>
      <c r="I20" s="831"/>
    </row>
    <row r="21" spans="1:9" ht="15" customHeight="1" thickBot="1" x14ac:dyDescent="0.3">
      <c r="A21" s="2385"/>
      <c r="B21" s="665" t="s">
        <v>149</v>
      </c>
      <c r="C21" s="431"/>
      <c r="D21" s="440"/>
      <c r="E21" s="433"/>
      <c r="F21" s="696"/>
      <c r="G21" s="696"/>
      <c r="H21" s="696"/>
      <c r="I21" s="696"/>
    </row>
    <row r="22" spans="1:9" ht="15" customHeight="1" thickTop="1" thickBot="1" x14ac:dyDescent="0.3">
      <c r="A22" s="2385"/>
      <c r="B22" s="2333" t="s">
        <v>150</v>
      </c>
      <c r="C22" s="2329"/>
      <c r="D22" s="2329"/>
      <c r="E22" s="2321"/>
      <c r="F22" s="813"/>
      <c r="G22" s="813"/>
      <c r="H22" s="813"/>
      <c r="I22" s="832"/>
    </row>
    <row r="23" spans="1:9" ht="15" customHeight="1" thickBot="1" x14ac:dyDescent="0.3">
      <c r="A23" s="2386"/>
      <c r="B23" s="2330" t="s">
        <v>326</v>
      </c>
      <c r="C23" s="2331"/>
      <c r="D23" s="2331"/>
      <c r="E23" s="2332"/>
      <c r="F23" s="432"/>
      <c r="G23" s="432"/>
      <c r="H23" s="432"/>
      <c r="I23" s="432"/>
    </row>
    <row r="24" spans="1:9" ht="15.75" thickTop="1" x14ac:dyDescent="0.25"/>
    <row r="25" spans="1:9" x14ac:dyDescent="0.25">
      <c r="A25" s="92"/>
    </row>
    <row r="26" spans="1:9" x14ac:dyDescent="0.25">
      <c r="C26" s="93"/>
      <c r="D26" s="93"/>
      <c r="E26" s="93"/>
    </row>
    <row r="27" spans="1:9" x14ac:dyDescent="0.25">
      <c r="C27" s="93"/>
      <c r="D27" s="93"/>
      <c r="E27" s="93"/>
    </row>
    <row r="28" spans="1:9" x14ac:dyDescent="0.25">
      <c r="C28" s="93"/>
      <c r="D28" s="93"/>
      <c r="E28" s="93"/>
    </row>
    <row r="29" spans="1:9" x14ac:dyDescent="0.25">
      <c r="C29" s="93"/>
      <c r="D29" s="94"/>
      <c r="E29" s="94"/>
    </row>
    <row r="30" spans="1:9" x14ac:dyDescent="0.25">
      <c r="C30" s="93"/>
      <c r="D30" s="93"/>
      <c r="E30" s="93"/>
    </row>
    <row r="31" spans="1:9" x14ac:dyDescent="0.25">
      <c r="C31" s="93"/>
    </row>
  </sheetData>
  <mergeCells count="10">
    <mergeCell ref="B23:E23"/>
    <mergeCell ref="B22:E22"/>
    <mergeCell ref="A4:I4"/>
    <mergeCell ref="F5:I5"/>
    <mergeCell ref="A5:A6"/>
    <mergeCell ref="B5:B6"/>
    <mergeCell ref="C5:C6"/>
    <mergeCell ref="D5:D6"/>
    <mergeCell ref="E5:E6"/>
    <mergeCell ref="A21:A23"/>
  </mergeCells>
  <phoneticPr fontId="14" type="noConversion"/>
  <pageMargins left="0" right="1.8503937007874016" top="1.2204724409448819" bottom="0.70866141732283472" header="0" footer="0"/>
  <pageSetup paperSize="9" scale="87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2">
    <tabColor theme="9"/>
  </sheetPr>
  <dimension ref="A1:E13"/>
  <sheetViews>
    <sheetView zoomScaleNormal="100" zoomScalePageLayoutView="175" workbookViewId="0">
      <selection activeCell="A3" sqref="A3"/>
    </sheetView>
  </sheetViews>
  <sheetFormatPr baseColWidth="10" defaultColWidth="11.42578125" defaultRowHeight="15" x14ac:dyDescent="0.25"/>
  <cols>
    <col min="1" max="1" width="2.7109375" customWidth="1"/>
    <col min="2" max="2" width="21.42578125" bestFit="1" customWidth="1"/>
    <col min="3" max="3" width="9.42578125" customWidth="1"/>
    <col min="4" max="4" width="8.140625" style="1" customWidth="1"/>
    <col min="6" max="6" width="10.85546875" customWidth="1"/>
  </cols>
  <sheetData>
    <row r="1" spans="1:5" x14ac:dyDescent="0.25">
      <c r="A1" s="203" t="s">
        <v>42</v>
      </c>
    </row>
    <row r="2" spans="1:5" x14ac:dyDescent="0.25">
      <c r="A2" s="208" t="s">
        <v>43</v>
      </c>
    </row>
    <row r="3" spans="1:5" x14ac:dyDescent="0.25">
      <c r="B3" s="208"/>
    </row>
    <row r="4" spans="1:5" x14ac:dyDescent="0.25">
      <c r="B4" s="210" t="s">
        <v>17</v>
      </c>
      <c r="C4" s="544"/>
      <c r="D4" s="534"/>
      <c r="E4" s="252"/>
    </row>
    <row r="5" spans="1:5" x14ac:dyDescent="0.25">
      <c r="A5" s="545"/>
      <c r="B5" s="1040"/>
      <c r="C5" s="345"/>
      <c r="D5" s="546"/>
      <c r="E5" s="624"/>
    </row>
    <row r="6" spans="1:5" x14ac:dyDescent="0.25">
      <c r="A6" s="103"/>
      <c r="B6" s="336" t="s">
        <v>23</v>
      </c>
      <c r="E6" s="252"/>
    </row>
    <row r="7" spans="1:5" x14ac:dyDescent="0.25">
      <c r="A7" s="545"/>
      <c r="B7" s="1040"/>
      <c r="C7" s="345"/>
      <c r="D7" s="546"/>
      <c r="E7" s="624"/>
    </row>
    <row r="8" spans="1:5" x14ac:dyDescent="0.25">
      <c r="A8" s="103"/>
      <c r="B8" s="209" t="s">
        <v>24</v>
      </c>
      <c r="E8" s="252"/>
    </row>
    <row r="9" spans="1:5" x14ac:dyDescent="0.25">
      <c r="A9" s="545"/>
      <c r="B9" s="1040"/>
      <c r="C9" s="345"/>
      <c r="D9" s="338"/>
      <c r="E9" s="624"/>
    </row>
    <row r="10" spans="1:5" x14ac:dyDescent="0.25">
      <c r="A10" s="103"/>
      <c r="B10" s="209" t="s">
        <v>44</v>
      </c>
      <c r="C10" s="31"/>
      <c r="D10" s="543"/>
      <c r="E10" s="542"/>
    </row>
    <row r="11" spans="1:5" x14ac:dyDescent="0.25">
      <c r="A11" s="103"/>
      <c r="B11" s="209" t="s">
        <v>45</v>
      </c>
      <c r="C11" s="31"/>
      <c r="D11" s="297"/>
      <c r="E11" s="542"/>
    </row>
    <row r="12" spans="1:5" x14ac:dyDescent="0.25">
      <c r="B12" s="202"/>
    </row>
    <row r="13" spans="1:5" x14ac:dyDescent="0.25">
      <c r="B13" s="202"/>
    </row>
  </sheetData>
  <pageMargins left="0" right="1.8503937007874016" top="1.2204724409448819" bottom="0.70866141732283472" header="0" footer="0"/>
  <pageSetup paperSize="9" scale="90" orientation="portrait" horizontalDpi="4294967293" verticalDpi="12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67">
    <tabColor rgb="FF002060"/>
  </sheetPr>
  <dimension ref="A1:E56"/>
  <sheetViews>
    <sheetView zoomScaleNormal="100" zoomScalePageLayoutView="180" workbookViewId="0">
      <selection activeCell="A3" sqref="A3"/>
    </sheetView>
  </sheetViews>
  <sheetFormatPr baseColWidth="10" defaultColWidth="10.85546875" defaultRowHeight="15" x14ac:dyDescent="0.25"/>
  <cols>
    <col min="1" max="1" width="2.42578125" style="31" customWidth="1"/>
    <col min="2" max="2" width="22.5703125" style="208" customWidth="1"/>
    <col min="3" max="3" width="15" style="31" customWidth="1"/>
    <col min="4" max="5" width="14.28515625" style="31" customWidth="1"/>
    <col min="6" max="16384" width="10.85546875" style="31"/>
  </cols>
  <sheetData>
    <row r="1" spans="1:5" x14ac:dyDescent="0.25">
      <c r="A1" s="203" t="s">
        <v>327</v>
      </c>
    </row>
    <row r="2" spans="1:5" x14ac:dyDescent="0.25">
      <c r="A2" s="208" t="s">
        <v>328</v>
      </c>
    </row>
    <row r="3" spans="1:5" x14ac:dyDescent="0.25">
      <c r="A3" s="208"/>
    </row>
    <row r="4" spans="1:5" s="410" customFormat="1" ht="16.5" customHeight="1" x14ac:dyDescent="0.25">
      <c r="A4" s="409" t="s">
        <v>3</v>
      </c>
      <c r="C4" s="446"/>
      <c r="D4" s="447" t="s">
        <v>329</v>
      </c>
      <c r="E4" s="448" t="s">
        <v>330</v>
      </c>
    </row>
    <row r="5" spans="1:5" x14ac:dyDescent="0.25">
      <c r="A5" s="236"/>
      <c r="B5" s="208" t="s">
        <v>331</v>
      </c>
      <c r="C5" s="236"/>
      <c r="D5" s="569"/>
      <c r="E5" s="585"/>
    </row>
    <row r="6" spans="1:5" x14ac:dyDescent="0.25">
      <c r="A6" s="236" t="s">
        <v>21</v>
      </c>
      <c r="B6" s="1055"/>
      <c r="C6" s="407">
        <v>5.2999999999999999E-2</v>
      </c>
      <c r="D6" s="569"/>
      <c r="E6" s="585"/>
    </row>
    <row r="7" spans="1:5" x14ac:dyDescent="0.25">
      <c r="A7" s="236"/>
      <c r="B7" s="208" t="s">
        <v>332</v>
      </c>
      <c r="C7" s="407"/>
      <c r="D7" s="569"/>
      <c r="E7" s="585"/>
    </row>
    <row r="8" spans="1:5" x14ac:dyDescent="0.25">
      <c r="A8" s="236" t="s">
        <v>21</v>
      </c>
      <c r="B8" s="1055"/>
      <c r="C8" s="407">
        <v>1.3779999999999999</v>
      </c>
      <c r="D8" s="569"/>
      <c r="E8" s="585"/>
    </row>
    <row r="9" spans="1:5" x14ac:dyDescent="0.25">
      <c r="A9" s="236"/>
      <c r="B9" s="208" t="s">
        <v>333</v>
      </c>
      <c r="C9" s="407"/>
      <c r="D9" s="569"/>
      <c r="E9" s="585"/>
    </row>
    <row r="10" spans="1:5" ht="18" x14ac:dyDescent="0.35">
      <c r="A10" s="236" t="s">
        <v>21</v>
      </c>
      <c r="B10" s="833" t="s">
        <v>334</v>
      </c>
      <c r="C10" s="834">
        <v>1.524</v>
      </c>
      <c r="D10" s="835"/>
      <c r="E10" s="586"/>
    </row>
    <row r="11" spans="1:5" x14ac:dyDescent="0.25">
      <c r="A11" s="236"/>
      <c r="B11" s="208" t="s">
        <v>335</v>
      </c>
      <c r="C11" s="407"/>
      <c r="D11" s="569"/>
      <c r="E11" s="585"/>
    </row>
    <row r="12" spans="1:5" ht="18" x14ac:dyDescent="0.35">
      <c r="A12" s="236" t="s">
        <v>21</v>
      </c>
      <c r="B12" s="833" t="s">
        <v>336</v>
      </c>
      <c r="C12" s="834">
        <v>5.3999999999999999E-2</v>
      </c>
      <c r="D12" s="835"/>
      <c r="E12" s="586"/>
    </row>
    <row r="13" spans="1:5" x14ac:dyDescent="0.25">
      <c r="A13" s="236"/>
      <c r="B13" s="1060"/>
      <c r="C13" s="407"/>
      <c r="D13" s="569"/>
      <c r="E13" s="585"/>
    </row>
    <row r="14" spans="1:5" x14ac:dyDescent="0.25">
      <c r="B14" s="836" t="s">
        <v>236</v>
      </c>
      <c r="C14" s="837"/>
      <c r="D14" s="634"/>
      <c r="E14" s="587"/>
    </row>
    <row r="15" spans="1:5" x14ac:dyDescent="0.25">
      <c r="B15" s="203" t="s">
        <v>338</v>
      </c>
      <c r="C15" s="117"/>
      <c r="D15" s="102"/>
      <c r="E15" s="584"/>
    </row>
    <row r="16" spans="1:5" x14ac:dyDescent="0.25">
      <c r="B16" s="203"/>
      <c r="C16" s="117"/>
      <c r="D16" s="14"/>
      <c r="E16" s="14"/>
    </row>
    <row r="17" spans="1:5" s="410" customFormat="1" ht="17.100000000000001" customHeight="1" x14ac:dyDescent="0.25">
      <c r="A17" s="409" t="s">
        <v>40</v>
      </c>
      <c r="C17" s="446"/>
      <c r="D17" s="447" t="s">
        <v>329</v>
      </c>
      <c r="E17" s="448" t="s">
        <v>330</v>
      </c>
    </row>
    <row r="18" spans="1:5" x14ac:dyDescent="0.25">
      <c r="A18" s="236"/>
      <c r="B18" s="208" t="s">
        <v>236</v>
      </c>
      <c r="C18" s="236"/>
      <c r="D18" s="569"/>
      <c r="E18" s="585"/>
    </row>
    <row r="19" spans="1:5" x14ac:dyDescent="0.25">
      <c r="A19" s="1138" t="s">
        <v>18</v>
      </c>
      <c r="B19" s="1054"/>
      <c r="C19" s="838"/>
      <c r="D19" s="835"/>
      <c r="E19" s="586"/>
    </row>
    <row r="20" spans="1:5" x14ac:dyDescent="0.25">
      <c r="A20" s="236"/>
      <c r="B20" s="203" t="s">
        <v>339</v>
      </c>
      <c r="C20" s="239"/>
      <c r="D20" s="570"/>
      <c r="E20" s="588"/>
    </row>
    <row r="21" spans="1:5" x14ac:dyDescent="0.25">
      <c r="A21" s="1138" t="s">
        <v>18</v>
      </c>
      <c r="B21" s="1054"/>
      <c r="C21" s="838"/>
      <c r="D21" s="835"/>
      <c r="E21" s="586"/>
    </row>
    <row r="22" spans="1:5" x14ac:dyDescent="0.25">
      <c r="A22" s="236"/>
      <c r="B22" s="203" t="s">
        <v>340</v>
      </c>
      <c r="C22" s="239"/>
      <c r="D22" s="570"/>
      <c r="E22" s="588"/>
    </row>
    <row r="23" spans="1:5" x14ac:dyDescent="0.25">
      <c r="A23" s="1138" t="s">
        <v>18</v>
      </c>
      <c r="B23" s="1054"/>
      <c r="C23" s="838"/>
      <c r="D23" s="835"/>
      <c r="E23" s="586"/>
    </row>
    <row r="24" spans="1:5" x14ac:dyDescent="0.25">
      <c r="A24" s="236"/>
      <c r="B24" s="203" t="s">
        <v>341</v>
      </c>
      <c r="C24" s="239"/>
      <c r="D24" s="570"/>
      <c r="E24" s="588"/>
    </row>
    <row r="25" spans="1:5" ht="18" x14ac:dyDescent="0.35">
      <c r="A25" s="1138" t="s">
        <v>18</v>
      </c>
      <c r="B25" s="240" t="s">
        <v>342</v>
      </c>
      <c r="C25" s="241"/>
      <c r="D25" s="571"/>
      <c r="E25" s="585"/>
    </row>
    <row r="26" spans="1:5" ht="18" x14ac:dyDescent="0.35">
      <c r="A26" s="1138" t="s">
        <v>18</v>
      </c>
      <c r="B26" s="240" t="s">
        <v>343</v>
      </c>
      <c r="C26" s="241"/>
      <c r="D26" s="571"/>
      <c r="E26" s="585"/>
    </row>
    <row r="27" spans="1:5" ht="18" x14ac:dyDescent="0.35">
      <c r="A27" s="1138" t="s">
        <v>18</v>
      </c>
      <c r="B27" s="833" t="s">
        <v>334</v>
      </c>
      <c r="C27" s="837"/>
      <c r="D27" s="634"/>
      <c r="E27" s="587"/>
    </row>
    <row r="28" spans="1:5" x14ac:dyDescent="0.25">
      <c r="A28" s="236"/>
      <c r="B28" s="203" t="s">
        <v>344</v>
      </c>
      <c r="C28" s="117"/>
      <c r="D28" s="102"/>
      <c r="E28" s="584"/>
    </row>
    <row r="29" spans="1:5" ht="18" x14ac:dyDescent="0.35">
      <c r="A29" s="1138" t="s">
        <v>18</v>
      </c>
      <c r="B29" s="833" t="s">
        <v>336</v>
      </c>
      <c r="C29" s="839"/>
      <c r="D29" s="634"/>
      <c r="E29" s="587"/>
    </row>
    <row r="30" spans="1:5" x14ac:dyDescent="0.25">
      <c r="B30" s="203" t="s">
        <v>345</v>
      </c>
      <c r="C30" s="117"/>
      <c r="D30" s="102"/>
      <c r="E30" s="102"/>
    </row>
    <row r="31" spans="1:5" x14ac:dyDescent="0.25">
      <c r="C31" s="236"/>
    </row>
    <row r="32" spans="1:5" s="410" customFormat="1" ht="17.100000000000001" customHeight="1" x14ac:dyDescent="0.25">
      <c r="A32" s="409" t="s">
        <v>245</v>
      </c>
      <c r="C32" s="446"/>
      <c r="D32" s="447" t="s">
        <v>329</v>
      </c>
      <c r="E32" s="448" t="s">
        <v>330</v>
      </c>
    </row>
    <row r="33" spans="1:5" x14ac:dyDescent="0.25">
      <c r="B33" s="219" t="s">
        <v>331</v>
      </c>
      <c r="C33" s="163"/>
      <c r="D33" s="572"/>
      <c r="E33" s="589"/>
    </row>
    <row r="34" spans="1:5" x14ac:dyDescent="0.25">
      <c r="A34" s="236" t="s">
        <v>21</v>
      </c>
      <c r="B34" s="1055"/>
      <c r="C34" s="408"/>
      <c r="D34" s="572"/>
      <c r="E34" s="589"/>
    </row>
    <row r="35" spans="1:5" x14ac:dyDescent="0.25">
      <c r="A35" s="236"/>
      <c r="B35" s="219" t="s">
        <v>332</v>
      </c>
      <c r="C35" s="163"/>
      <c r="D35" s="572"/>
      <c r="E35" s="589"/>
    </row>
    <row r="36" spans="1:5" x14ac:dyDescent="0.25">
      <c r="A36" s="236" t="s">
        <v>21</v>
      </c>
      <c r="B36" s="1055"/>
      <c r="C36" s="408"/>
      <c r="D36" s="572"/>
      <c r="E36" s="589"/>
    </row>
    <row r="37" spans="1:5" x14ac:dyDescent="0.25">
      <c r="A37" s="236"/>
      <c r="B37" s="219" t="s">
        <v>333</v>
      </c>
      <c r="C37" s="163"/>
      <c r="D37" s="572"/>
      <c r="E37" s="589"/>
    </row>
    <row r="38" spans="1:5" ht="18" x14ac:dyDescent="0.35">
      <c r="A38" s="236" t="s">
        <v>21</v>
      </c>
      <c r="B38" s="833" t="s">
        <v>346</v>
      </c>
      <c r="C38" s="764"/>
      <c r="D38" s="840"/>
      <c r="E38" s="590"/>
    </row>
    <row r="39" spans="1:5" x14ac:dyDescent="0.25">
      <c r="A39" s="236"/>
      <c r="B39" s="286" t="s">
        <v>335</v>
      </c>
      <c r="C39" s="163"/>
      <c r="D39" s="572"/>
      <c r="E39" s="589"/>
    </row>
    <row r="40" spans="1:5" ht="18" x14ac:dyDescent="0.35">
      <c r="B40" s="841" t="s">
        <v>347</v>
      </c>
      <c r="C40" s="842"/>
      <c r="D40" s="840"/>
      <c r="E40" s="590"/>
    </row>
    <row r="41" spans="1:5" x14ac:dyDescent="0.25">
      <c r="B41" s="1047"/>
      <c r="C41" s="163"/>
      <c r="D41" s="572"/>
      <c r="E41" s="589"/>
    </row>
    <row r="42" spans="1:5" x14ac:dyDescent="0.25">
      <c r="B42" s="219" t="s">
        <v>236</v>
      </c>
      <c r="C42" s="163"/>
      <c r="D42" s="235"/>
      <c r="E42" s="591"/>
    </row>
    <row r="43" spans="1:5" x14ac:dyDescent="0.25">
      <c r="B43" s="203" t="s">
        <v>338</v>
      </c>
      <c r="D43" s="102"/>
      <c r="E43" s="584"/>
    </row>
    <row r="45" spans="1:5" s="410" customFormat="1" ht="17.100000000000001" customHeight="1" x14ac:dyDescent="0.25">
      <c r="A45" s="409" t="s">
        <v>348</v>
      </c>
    </row>
    <row r="46" spans="1:5" s="131" customFormat="1" ht="17.100000000000001" customHeight="1" x14ac:dyDescent="0.25">
      <c r="A46" s="418"/>
      <c r="B46" s="419"/>
      <c r="C46" s="843" t="s">
        <v>349</v>
      </c>
      <c r="D46" s="844" t="s">
        <v>329</v>
      </c>
      <c r="E46" s="845" t="s">
        <v>330</v>
      </c>
    </row>
    <row r="47" spans="1:5" x14ac:dyDescent="0.25">
      <c r="A47" s="416"/>
      <c r="B47" s="417" t="s">
        <v>350</v>
      </c>
      <c r="C47" s="846"/>
      <c r="D47" s="847">
        <v>20000</v>
      </c>
      <c r="E47" s="848">
        <v>40000</v>
      </c>
    </row>
    <row r="48" spans="1:5" x14ac:dyDescent="0.25">
      <c r="A48" s="114"/>
      <c r="B48" s="413" t="s">
        <v>351</v>
      </c>
      <c r="C48" s="573"/>
      <c r="D48" s="574"/>
      <c r="E48" s="574"/>
    </row>
    <row r="49" spans="1:5" x14ac:dyDescent="0.25">
      <c r="A49" s="414" t="s">
        <v>18</v>
      </c>
      <c r="B49" s="454" t="s">
        <v>337</v>
      </c>
      <c r="C49" s="849"/>
      <c r="D49" s="575"/>
      <c r="E49" s="575"/>
    </row>
    <row r="50" spans="1:5" x14ac:dyDescent="0.25">
      <c r="A50" s="114"/>
      <c r="B50" s="415" t="s">
        <v>352</v>
      </c>
      <c r="C50" s="576"/>
      <c r="D50" s="577"/>
      <c r="E50" s="577"/>
    </row>
    <row r="51" spans="1:5" x14ac:dyDescent="0.25">
      <c r="A51" s="115"/>
      <c r="B51" s="411" t="s">
        <v>353</v>
      </c>
      <c r="C51" s="243"/>
      <c r="D51" s="850"/>
      <c r="E51" s="850"/>
    </row>
    <row r="52" spans="1:5" x14ac:dyDescent="0.25">
      <c r="A52" s="115"/>
      <c r="B52" s="411" t="s">
        <v>354</v>
      </c>
      <c r="C52" s="243"/>
      <c r="D52" s="851"/>
      <c r="E52" s="851"/>
    </row>
    <row r="53" spans="1:5" x14ac:dyDescent="0.25">
      <c r="A53" s="115" t="s">
        <v>18</v>
      </c>
      <c r="B53" s="411" t="s">
        <v>355</v>
      </c>
      <c r="C53" s="575"/>
    </row>
    <row r="54" spans="1:5" x14ac:dyDescent="0.25">
      <c r="A54" s="414"/>
      <c r="B54" s="1056"/>
      <c r="C54" s="852"/>
    </row>
    <row r="56" spans="1:5" x14ac:dyDescent="0.25">
      <c r="A56" s="203" t="s">
        <v>574</v>
      </c>
      <c r="B56" s="31"/>
    </row>
  </sheetData>
  <pageMargins left="0" right="1.8503937007874016" top="1.2204724409448819" bottom="0.70866141732283472" header="0" footer="0"/>
  <pageSetup paperSize="9" scale="90" orientation="portrait" horizontalDpi="4294967293" r:id="rId1"/>
  <headerFooter alignWithMargins="0"/>
  <rowBreaks count="1" manualBreakCount="1">
    <brk id="44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68">
    <tabColor rgb="FF002060"/>
  </sheetPr>
  <dimension ref="A1:F25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85546875" style="1" customWidth="1"/>
    <col min="2" max="2" width="23.140625" style="15" customWidth="1"/>
    <col min="3" max="6" width="13.42578125" style="1" bestFit="1" customWidth="1"/>
    <col min="7" max="7" width="17.42578125" style="1" customWidth="1"/>
    <col min="8" max="16384" width="10.85546875" style="1"/>
  </cols>
  <sheetData>
    <row r="1" spans="1:6" x14ac:dyDescent="0.25">
      <c r="A1" s="203" t="s">
        <v>356</v>
      </c>
    </row>
    <row r="2" spans="1:6" x14ac:dyDescent="0.25">
      <c r="A2" s="208" t="s">
        <v>357</v>
      </c>
    </row>
    <row r="3" spans="1:6" x14ac:dyDescent="0.25">
      <c r="A3" s="208"/>
    </row>
    <row r="4" spans="1:6" s="420" customFormat="1" ht="17.100000000000001" customHeight="1" x14ac:dyDescent="0.25">
      <c r="A4" s="409" t="s">
        <v>3</v>
      </c>
    </row>
    <row r="5" spans="1:6" s="101" customFormat="1" ht="17.100000000000001" customHeight="1" x14ac:dyDescent="0.25">
      <c r="A5" s="2387" t="s">
        <v>358</v>
      </c>
      <c r="B5" s="2388"/>
      <c r="C5" s="2393" t="s">
        <v>359</v>
      </c>
      <c r="D5" s="2393"/>
      <c r="E5" s="2393"/>
      <c r="F5" s="2393"/>
    </row>
    <row r="6" spans="1:6" s="101" customFormat="1" ht="17.100000000000001" customHeight="1" x14ac:dyDescent="0.25">
      <c r="A6" s="2389" t="s">
        <v>360</v>
      </c>
      <c r="B6" s="2390"/>
      <c r="C6" s="2397" t="s">
        <v>361</v>
      </c>
      <c r="D6" s="2398"/>
      <c r="E6" s="2397" t="s">
        <v>362</v>
      </c>
      <c r="F6" s="2399"/>
    </row>
    <row r="7" spans="1:6" s="101" customFormat="1" ht="17.100000000000001" customHeight="1" x14ac:dyDescent="0.25">
      <c r="A7" s="2391" t="s">
        <v>363</v>
      </c>
      <c r="B7" s="2392"/>
      <c r="C7" s="853" t="s">
        <v>364</v>
      </c>
      <c r="D7" s="853" t="s">
        <v>365</v>
      </c>
      <c r="E7" s="853" t="s">
        <v>364</v>
      </c>
      <c r="F7" s="853" t="s">
        <v>365</v>
      </c>
    </row>
    <row r="8" spans="1:6" x14ac:dyDescent="0.25">
      <c r="A8" s="32"/>
      <c r="B8" s="421" t="s">
        <v>351</v>
      </c>
      <c r="C8" s="578"/>
      <c r="D8" s="579"/>
      <c r="E8" s="578"/>
      <c r="F8" s="579"/>
    </row>
    <row r="9" spans="1:6" x14ac:dyDescent="0.25">
      <c r="A9" s="422" t="s">
        <v>18</v>
      </c>
      <c r="B9" s="580"/>
      <c r="C9" s="595"/>
      <c r="D9" s="462"/>
      <c r="E9" s="595"/>
      <c r="F9" s="462"/>
    </row>
    <row r="10" spans="1:6" x14ac:dyDescent="0.25">
      <c r="A10" s="32"/>
      <c r="B10" s="2260" t="s">
        <v>339</v>
      </c>
      <c r="C10" s="2261"/>
      <c r="D10" s="2262"/>
      <c r="E10" s="2261"/>
      <c r="F10" s="2263"/>
    </row>
    <row r="11" spans="1:6" x14ac:dyDescent="0.25">
      <c r="A11" s="25"/>
      <c r="B11" s="423"/>
      <c r="C11" s="2400"/>
      <c r="D11" s="2401"/>
      <c r="E11" s="2400"/>
      <c r="F11" s="2402"/>
    </row>
    <row r="12" spans="1:6" x14ac:dyDescent="0.25">
      <c r="A12" s="422" t="s">
        <v>18</v>
      </c>
      <c r="B12" s="580"/>
      <c r="C12" s="2403"/>
      <c r="D12" s="2404"/>
      <c r="E12" s="2403"/>
      <c r="F12" s="2405"/>
    </row>
    <row r="13" spans="1:6" x14ac:dyDescent="0.25">
      <c r="A13" s="32"/>
      <c r="B13" s="2264" t="s">
        <v>340</v>
      </c>
      <c r="C13" s="2406"/>
      <c r="D13" s="2407"/>
      <c r="E13" s="2406"/>
      <c r="F13" s="2408"/>
    </row>
    <row r="14" spans="1:6" x14ac:dyDescent="0.25">
      <c r="A14" s="25"/>
      <c r="B14" s="423"/>
      <c r="C14" s="2409"/>
      <c r="D14" s="2410"/>
      <c r="E14" s="2410"/>
      <c r="F14" s="2411"/>
    </row>
    <row r="15" spans="1:6" x14ac:dyDescent="0.25">
      <c r="A15" s="422" t="s">
        <v>18</v>
      </c>
      <c r="B15" s="580"/>
      <c r="C15" s="2409"/>
      <c r="D15" s="2410"/>
      <c r="E15" s="2410"/>
      <c r="F15" s="2411"/>
    </row>
    <row r="16" spans="1:6" x14ac:dyDescent="0.25">
      <c r="A16" s="424"/>
      <c r="B16" s="1057"/>
      <c r="C16" s="2394"/>
      <c r="D16" s="2395"/>
      <c r="E16" s="2395"/>
      <c r="F16" s="2396"/>
    </row>
    <row r="17" spans="1:6" x14ac:dyDescent="0.25">
      <c r="B17" s="244"/>
      <c r="C17" s="238"/>
      <c r="D17" s="238"/>
      <c r="E17" s="238"/>
      <c r="F17" s="238"/>
    </row>
    <row r="18" spans="1:6" x14ac:dyDescent="0.25">
      <c r="A18" s="199" t="s">
        <v>40</v>
      </c>
    </row>
    <row r="19" spans="1:6" x14ac:dyDescent="0.25">
      <c r="A19" s="199" t="s">
        <v>237</v>
      </c>
    </row>
    <row r="20" spans="1:6" x14ac:dyDescent="0.25">
      <c r="A20" s="532"/>
      <c r="B20" s="1046"/>
      <c r="C20" s="532"/>
      <c r="D20" s="532"/>
      <c r="E20" s="532"/>
      <c r="F20" s="532"/>
    </row>
    <row r="21" spans="1:6" x14ac:dyDescent="0.25">
      <c r="A21" s="532"/>
      <c r="B21" s="1046"/>
      <c r="C21" s="532"/>
      <c r="D21" s="532"/>
      <c r="E21" s="532"/>
      <c r="F21" s="532"/>
    </row>
    <row r="22" spans="1:6" x14ac:dyDescent="0.25">
      <c r="A22" s="532"/>
      <c r="B22" s="1046"/>
      <c r="C22" s="532"/>
      <c r="D22" s="2279"/>
      <c r="E22" s="532"/>
      <c r="F22" s="532"/>
    </row>
    <row r="23" spans="1:6" x14ac:dyDescent="0.25">
      <c r="A23" s="532"/>
      <c r="B23" s="1046"/>
      <c r="C23" s="532"/>
      <c r="D23" s="2279"/>
      <c r="E23" s="532"/>
      <c r="F23" s="532"/>
    </row>
    <row r="24" spans="1:6" x14ac:dyDescent="0.25">
      <c r="D24" s="27"/>
    </row>
    <row r="25" spans="1:6" x14ac:dyDescent="0.25">
      <c r="D25" s="27"/>
    </row>
  </sheetData>
  <mergeCells count="15">
    <mergeCell ref="A5:B5"/>
    <mergeCell ref="A6:B6"/>
    <mergeCell ref="A7:B7"/>
    <mergeCell ref="C5:F5"/>
    <mergeCell ref="C16:F16"/>
    <mergeCell ref="C6:D6"/>
    <mergeCell ref="E6:F6"/>
    <mergeCell ref="C11:D11"/>
    <mergeCell ref="E11:F11"/>
    <mergeCell ref="C12:D12"/>
    <mergeCell ref="E12:F12"/>
    <mergeCell ref="C13:D13"/>
    <mergeCell ref="E13:F13"/>
    <mergeCell ref="C14:F14"/>
    <mergeCell ref="C15:F15"/>
  </mergeCells>
  <pageMargins left="0" right="1.8503937007874016" top="1.2204724409448819" bottom="0.70866141732283472" header="0" footer="0"/>
  <pageSetup paperSize="9" scale="90" orientation="portrait" horizontalDpi="4294967293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69">
    <tabColor rgb="FF002060"/>
  </sheetPr>
  <dimension ref="A1:J39"/>
  <sheetViews>
    <sheetView zoomScaleNormal="100" zoomScalePageLayoutView="110" workbookViewId="0">
      <selection activeCell="A3" sqref="A3"/>
    </sheetView>
  </sheetViews>
  <sheetFormatPr baseColWidth="10" defaultColWidth="14.85546875" defaultRowHeight="15" x14ac:dyDescent="0.25"/>
  <cols>
    <col min="1" max="1" width="3.28515625" style="245" customWidth="1"/>
    <col min="2" max="2" width="21.42578125" style="245" customWidth="1"/>
    <col min="3" max="5" width="8.140625" style="246" customWidth="1"/>
    <col min="6" max="6" width="9.140625" style="246" customWidth="1"/>
    <col min="7" max="7" width="8.140625" style="246" customWidth="1"/>
    <col min="8" max="10" width="8.140625" style="245" customWidth="1"/>
    <col min="11" max="16384" width="14.85546875" style="245"/>
  </cols>
  <sheetData>
    <row r="1" spans="1:10" x14ac:dyDescent="0.25">
      <c r="A1" s="425" t="s">
        <v>366</v>
      </c>
    </row>
    <row r="2" spans="1:10" x14ac:dyDescent="0.25">
      <c r="A2" s="426" t="s">
        <v>367</v>
      </c>
    </row>
    <row r="4" spans="1:10" ht="17.100000000000001" customHeight="1" x14ac:dyDescent="0.25">
      <c r="A4" s="427" t="s">
        <v>368</v>
      </c>
    </row>
    <row r="5" spans="1:10" ht="17.100000000000001" customHeight="1" x14ac:dyDescent="0.25">
      <c r="A5" s="2412" t="s">
        <v>369</v>
      </c>
      <c r="B5" s="2412"/>
      <c r="C5" s="2412"/>
      <c r="D5" s="2412"/>
      <c r="E5" s="2412"/>
      <c r="F5" s="2412"/>
      <c r="G5" s="2412"/>
      <c r="H5" s="2412"/>
      <c r="I5" s="2412"/>
      <c r="J5" s="2412"/>
    </row>
    <row r="6" spans="1:10" ht="17.100000000000001" customHeight="1" x14ac:dyDescent="0.25">
      <c r="A6" s="2413" t="s">
        <v>124</v>
      </c>
      <c r="B6" s="2414" t="s">
        <v>125</v>
      </c>
      <c r="C6" s="2415" t="s">
        <v>370</v>
      </c>
      <c r="D6" s="2415" t="s">
        <v>319</v>
      </c>
      <c r="E6" s="2415" t="s">
        <v>320</v>
      </c>
      <c r="F6" s="2413" t="s">
        <v>127</v>
      </c>
      <c r="G6" s="2413"/>
      <c r="H6" s="2413"/>
      <c r="I6" s="2413"/>
      <c r="J6" s="2413"/>
    </row>
    <row r="7" spans="1:10" ht="45" x14ac:dyDescent="0.25">
      <c r="A7" s="2413"/>
      <c r="B7" s="2414"/>
      <c r="C7" s="2415"/>
      <c r="D7" s="2415"/>
      <c r="E7" s="2415"/>
      <c r="F7" s="1145" t="s">
        <v>371</v>
      </c>
      <c r="G7" s="1145" t="s">
        <v>372</v>
      </c>
      <c r="H7" s="1145" t="s">
        <v>373</v>
      </c>
      <c r="I7" s="1145" t="s">
        <v>374</v>
      </c>
      <c r="J7" s="1145" t="s">
        <v>375</v>
      </c>
    </row>
    <row r="8" spans="1:10" ht="15" customHeight="1" x14ac:dyDescent="0.25">
      <c r="A8" s="800" t="s">
        <v>132</v>
      </c>
      <c r="B8" s="854" t="s">
        <v>133</v>
      </c>
      <c r="C8" s="1236">
        <v>800</v>
      </c>
      <c r="D8" s="1237"/>
      <c r="E8" s="1238"/>
      <c r="F8" s="1213"/>
      <c r="G8" s="1239"/>
      <c r="H8" s="1214"/>
      <c r="I8" s="1214"/>
      <c r="J8" s="1215"/>
    </row>
    <row r="9" spans="1:10" ht="15" customHeight="1" thickBot="1" x14ac:dyDescent="0.3">
      <c r="A9" s="808" t="s">
        <v>134</v>
      </c>
      <c r="B9" s="855" t="s">
        <v>87</v>
      </c>
      <c r="C9" s="1240">
        <v>2800</v>
      </c>
      <c r="D9" s="1241"/>
      <c r="E9" s="1242"/>
      <c r="F9" s="1219"/>
      <c r="G9" s="1220"/>
      <c r="H9" s="1220"/>
      <c r="I9" s="1220"/>
      <c r="J9" s="1221"/>
    </row>
    <row r="10" spans="1:10" ht="15" customHeight="1" x14ac:dyDescent="0.25">
      <c r="A10" s="816" t="s">
        <v>136</v>
      </c>
      <c r="B10" s="856" t="s">
        <v>137</v>
      </c>
      <c r="C10" s="1243">
        <v>760</v>
      </c>
      <c r="D10" s="1244"/>
      <c r="E10" s="1245"/>
      <c r="F10" s="1225"/>
      <c r="G10" s="1225"/>
      <c r="H10" s="1225"/>
      <c r="I10" s="1225"/>
      <c r="J10" s="1225"/>
    </row>
    <row r="11" spans="1:10" ht="15" customHeight="1" x14ac:dyDescent="0.25">
      <c r="A11" s="816" t="s">
        <v>138</v>
      </c>
      <c r="B11" s="857" t="s">
        <v>88</v>
      </c>
      <c r="C11" s="1236">
        <v>720</v>
      </c>
      <c r="D11" s="1244"/>
      <c r="E11" s="1238"/>
      <c r="F11" s="1225"/>
      <c r="G11" s="1225"/>
      <c r="H11" s="1225"/>
      <c r="I11" s="1225"/>
      <c r="J11" s="1225"/>
    </row>
    <row r="12" spans="1:10" x14ac:dyDescent="0.25">
      <c r="A12" s="816" t="s">
        <v>140</v>
      </c>
      <c r="B12" s="858" t="s">
        <v>376</v>
      </c>
      <c r="C12" s="1236">
        <v>1760</v>
      </c>
      <c r="D12" s="1244"/>
      <c r="E12" s="1245"/>
      <c r="F12" s="1225"/>
      <c r="G12" s="1225"/>
      <c r="H12" s="1225"/>
      <c r="I12" s="1225"/>
      <c r="J12" s="1225"/>
    </row>
    <row r="13" spans="1:10" x14ac:dyDescent="0.25">
      <c r="A13" s="816" t="s">
        <v>141</v>
      </c>
      <c r="B13" s="859" t="s">
        <v>99</v>
      </c>
      <c r="C13" s="1236">
        <v>620</v>
      </c>
      <c r="D13" s="1244"/>
      <c r="E13" s="1245"/>
      <c r="F13" s="1225"/>
      <c r="G13" s="1225"/>
      <c r="H13" s="1225"/>
      <c r="I13" s="1225"/>
      <c r="J13" s="1225"/>
    </row>
    <row r="14" spans="1:10" ht="15" customHeight="1" x14ac:dyDescent="0.25">
      <c r="A14" s="816" t="s">
        <v>143</v>
      </c>
      <c r="B14" s="856" t="s">
        <v>377</v>
      </c>
      <c r="C14" s="1236">
        <v>680</v>
      </c>
      <c r="D14" s="1244"/>
      <c r="E14" s="1245"/>
      <c r="F14" s="1225"/>
      <c r="G14" s="1225"/>
      <c r="H14" s="1225"/>
      <c r="I14" s="1225"/>
      <c r="J14" s="1225"/>
    </row>
    <row r="15" spans="1:10" ht="15" customHeight="1" x14ac:dyDescent="0.25">
      <c r="A15" s="816" t="s">
        <v>145</v>
      </c>
      <c r="B15" s="856" t="s">
        <v>378</v>
      </c>
      <c r="C15" s="1236">
        <v>2040</v>
      </c>
      <c r="D15" s="1246"/>
      <c r="E15" s="1245"/>
      <c r="F15" s="1225"/>
      <c r="G15" s="1225"/>
      <c r="H15" s="1225"/>
      <c r="I15" s="1225"/>
      <c r="J15" s="1225"/>
    </row>
    <row r="16" spans="1:10" ht="15" customHeight="1" x14ac:dyDescent="0.25">
      <c r="A16" s="816" t="s">
        <v>147</v>
      </c>
      <c r="B16" s="856" t="s">
        <v>183</v>
      </c>
      <c r="C16" s="1236">
        <v>1760</v>
      </c>
      <c r="D16" s="1246"/>
      <c r="E16" s="1245"/>
      <c r="F16" s="1225"/>
      <c r="G16" s="1225"/>
      <c r="H16" s="1225"/>
      <c r="I16" s="1225"/>
      <c r="J16" s="1225"/>
    </row>
    <row r="17" spans="1:10" ht="15" customHeight="1" thickBot="1" x14ac:dyDescent="0.3">
      <c r="A17" s="816" t="s">
        <v>181</v>
      </c>
      <c r="B17" s="860" t="s">
        <v>187</v>
      </c>
      <c r="C17" s="1247">
        <v>640</v>
      </c>
      <c r="D17" s="1241"/>
      <c r="E17" s="1248"/>
      <c r="F17" s="1249"/>
      <c r="G17" s="1249"/>
      <c r="H17" s="1249"/>
      <c r="I17" s="1249"/>
      <c r="J17" s="1249"/>
    </row>
    <row r="18" spans="1:10" ht="15" customHeight="1" thickBot="1" x14ac:dyDescent="0.3">
      <c r="A18" s="2419"/>
      <c r="B18" s="861" t="s">
        <v>149</v>
      </c>
      <c r="C18" s="436"/>
      <c r="D18" s="438"/>
      <c r="E18" s="434"/>
      <c r="F18" s="1231"/>
      <c r="G18" s="1231"/>
      <c r="H18" s="1231"/>
      <c r="I18" s="1231"/>
      <c r="J18" s="1231"/>
    </row>
    <row r="19" spans="1:10" ht="15" customHeight="1" thickTop="1" thickBot="1" x14ac:dyDescent="0.3">
      <c r="A19" s="2420"/>
      <c r="B19" s="2416" t="s">
        <v>150</v>
      </c>
      <c r="C19" s="2417"/>
      <c r="D19" s="2417"/>
      <c r="E19" s="2418"/>
      <c r="F19" s="862"/>
      <c r="G19" s="863"/>
      <c r="H19" s="863"/>
      <c r="I19" s="863"/>
      <c r="J19" s="864"/>
    </row>
    <row r="20" spans="1:10" ht="15" customHeight="1" thickBot="1" x14ac:dyDescent="0.3">
      <c r="A20" s="2421"/>
      <c r="B20" s="2330" t="s">
        <v>326</v>
      </c>
      <c r="C20" s="2331"/>
      <c r="D20" s="2331"/>
      <c r="E20" s="2332"/>
      <c r="F20" s="1250"/>
      <c r="G20" s="1251"/>
      <c r="H20" s="1251"/>
      <c r="I20" s="1251"/>
      <c r="J20" s="1250"/>
    </row>
    <row r="21" spans="1:10" ht="15" customHeight="1" thickTop="1" x14ac:dyDescent="0.25"/>
    <row r="22" spans="1:10" ht="17.100000000000001" customHeight="1" x14ac:dyDescent="0.25">
      <c r="A22" s="427" t="s">
        <v>245</v>
      </c>
      <c r="C22" s="247"/>
    </row>
    <row r="23" spans="1:10" ht="17.100000000000001" customHeight="1" x14ac:dyDescent="0.25">
      <c r="A23" s="2412" t="s">
        <v>369</v>
      </c>
      <c r="B23" s="2412"/>
      <c r="C23" s="2412"/>
      <c r="D23" s="2412"/>
      <c r="E23" s="2412"/>
      <c r="F23" s="2412"/>
      <c r="G23" s="2412"/>
      <c r="H23" s="2412"/>
      <c r="I23" s="2412"/>
      <c r="J23" s="2412"/>
    </row>
    <row r="24" spans="1:10" ht="17.100000000000001" customHeight="1" x14ac:dyDescent="0.25">
      <c r="A24" s="2413" t="s">
        <v>124</v>
      </c>
      <c r="B24" s="2414" t="s">
        <v>125</v>
      </c>
      <c r="C24" s="2415" t="s">
        <v>370</v>
      </c>
      <c r="D24" s="2415" t="s">
        <v>319</v>
      </c>
      <c r="E24" s="2415" t="s">
        <v>320</v>
      </c>
      <c r="F24" s="2413" t="s">
        <v>127</v>
      </c>
      <c r="G24" s="2413"/>
      <c r="H24" s="2413"/>
      <c r="I24" s="2413"/>
      <c r="J24" s="2413"/>
    </row>
    <row r="25" spans="1:10" ht="45" x14ac:dyDescent="0.25">
      <c r="A25" s="2413"/>
      <c r="B25" s="2414"/>
      <c r="C25" s="2415"/>
      <c r="D25" s="2415"/>
      <c r="E25" s="2415"/>
      <c r="F25" s="1145" t="s">
        <v>371</v>
      </c>
      <c r="G25" s="1145" t="s">
        <v>372</v>
      </c>
      <c r="H25" s="1145" t="s">
        <v>373</v>
      </c>
      <c r="I25" s="1145" t="s">
        <v>374</v>
      </c>
      <c r="J25" s="1145" t="s">
        <v>375</v>
      </c>
    </row>
    <row r="26" spans="1:10" ht="15" customHeight="1" x14ac:dyDescent="0.25">
      <c r="A26" s="800" t="s">
        <v>132</v>
      </c>
      <c r="B26" s="854" t="s">
        <v>133</v>
      </c>
      <c r="C26" s="1252">
        <v>800</v>
      </c>
      <c r="D26" s="1246"/>
      <c r="E26" s="1253"/>
      <c r="F26" s="1213"/>
      <c r="G26" s="1214"/>
      <c r="H26" s="1214"/>
      <c r="I26" s="1214"/>
      <c r="J26" s="1215"/>
    </row>
    <row r="27" spans="1:10" ht="15" customHeight="1" thickBot="1" x14ac:dyDescent="0.3">
      <c r="A27" s="808" t="s">
        <v>134</v>
      </c>
      <c r="B27" s="855" t="s">
        <v>87</v>
      </c>
      <c r="C27" s="1247">
        <v>2780</v>
      </c>
      <c r="D27" s="1241"/>
      <c r="E27" s="1242"/>
      <c r="F27" s="1219"/>
      <c r="G27" s="1220"/>
      <c r="H27" s="1220"/>
      <c r="I27" s="1220"/>
      <c r="J27" s="1221"/>
    </row>
    <row r="28" spans="1:10" ht="15" customHeight="1" x14ac:dyDescent="0.25">
      <c r="A28" s="816" t="s">
        <v>136</v>
      </c>
      <c r="B28" s="856" t="s">
        <v>137</v>
      </c>
      <c r="C28" s="1252">
        <v>760</v>
      </c>
      <c r="D28" s="1244"/>
      <c r="E28" s="1245"/>
      <c r="F28" s="1225"/>
      <c r="G28" s="1225"/>
      <c r="H28" s="1225"/>
      <c r="I28" s="1225"/>
      <c r="J28" s="1225"/>
    </row>
    <row r="29" spans="1:10" ht="15" customHeight="1" x14ac:dyDescent="0.25">
      <c r="A29" s="816" t="s">
        <v>138</v>
      </c>
      <c r="B29" s="857" t="s">
        <v>88</v>
      </c>
      <c r="C29" s="1254">
        <v>536</v>
      </c>
      <c r="D29" s="1244"/>
      <c r="E29" s="1238"/>
      <c r="F29" s="1225"/>
      <c r="G29" s="1225"/>
      <c r="H29" s="1225"/>
      <c r="I29" s="1225"/>
      <c r="J29" s="1225"/>
    </row>
    <row r="30" spans="1:10" x14ac:dyDescent="0.25">
      <c r="A30" s="816" t="s">
        <v>140</v>
      </c>
      <c r="B30" s="858" t="s">
        <v>376</v>
      </c>
      <c r="C30" s="1252">
        <v>1760</v>
      </c>
      <c r="D30" s="1244"/>
      <c r="E30" s="1245"/>
      <c r="F30" s="1225"/>
      <c r="G30" s="1225"/>
      <c r="H30" s="1225"/>
      <c r="I30" s="1225"/>
      <c r="J30" s="1225"/>
    </row>
    <row r="31" spans="1:10" x14ac:dyDescent="0.25">
      <c r="A31" s="816" t="s">
        <v>141</v>
      </c>
      <c r="B31" s="859" t="s">
        <v>99</v>
      </c>
      <c r="C31" s="1255">
        <v>620</v>
      </c>
      <c r="D31" s="1244"/>
      <c r="E31" s="1245"/>
      <c r="F31" s="1225"/>
      <c r="G31" s="1225"/>
      <c r="H31" s="1225"/>
      <c r="I31" s="1225"/>
      <c r="J31" s="1225"/>
    </row>
    <row r="32" spans="1:10" ht="15" customHeight="1" x14ac:dyDescent="0.25">
      <c r="A32" s="816" t="s">
        <v>143</v>
      </c>
      <c r="B32" s="856" t="s">
        <v>377</v>
      </c>
      <c r="C32" s="1252">
        <v>680</v>
      </c>
      <c r="D32" s="1244"/>
      <c r="E32" s="1245"/>
      <c r="F32" s="1225"/>
      <c r="G32" s="1225"/>
      <c r="H32" s="1225"/>
      <c r="I32" s="1225"/>
      <c r="J32" s="1225"/>
    </row>
    <row r="33" spans="1:10" ht="15" customHeight="1" x14ac:dyDescent="0.25">
      <c r="A33" s="816" t="s">
        <v>145</v>
      </c>
      <c r="B33" s="856" t="s">
        <v>378</v>
      </c>
      <c r="C33" s="1252">
        <v>2040</v>
      </c>
      <c r="D33" s="1246"/>
      <c r="E33" s="1245"/>
      <c r="F33" s="1225"/>
      <c r="G33" s="1225"/>
      <c r="H33" s="1225"/>
      <c r="I33" s="1225"/>
      <c r="J33" s="1225"/>
    </row>
    <row r="34" spans="1:10" ht="15" customHeight="1" x14ac:dyDescent="0.25">
      <c r="A34" s="816" t="s">
        <v>147</v>
      </c>
      <c r="B34" s="856" t="s">
        <v>183</v>
      </c>
      <c r="C34" s="1252">
        <v>1760</v>
      </c>
      <c r="D34" s="1246"/>
      <c r="E34" s="1245"/>
      <c r="F34" s="1225"/>
      <c r="G34" s="1225"/>
      <c r="H34" s="1225"/>
      <c r="I34" s="1225"/>
      <c r="J34" s="1225"/>
    </row>
    <row r="35" spans="1:10" ht="15" customHeight="1" thickBot="1" x14ac:dyDescent="0.3">
      <c r="A35" s="816" t="s">
        <v>181</v>
      </c>
      <c r="B35" s="860" t="s">
        <v>187</v>
      </c>
      <c r="C35" s="1247">
        <v>640</v>
      </c>
      <c r="D35" s="1241"/>
      <c r="E35" s="1248"/>
      <c r="F35" s="1249"/>
      <c r="G35" s="1249"/>
      <c r="H35" s="1249"/>
      <c r="I35" s="1249"/>
      <c r="J35" s="1249"/>
    </row>
    <row r="36" spans="1:10" ht="15" customHeight="1" thickBot="1" x14ac:dyDescent="0.3">
      <c r="A36" s="2419"/>
      <c r="B36" s="861" t="s">
        <v>149</v>
      </c>
      <c r="C36" s="437"/>
      <c r="D36" s="439"/>
      <c r="E36" s="435"/>
      <c r="F36" s="1231"/>
      <c r="G36" s="1231"/>
      <c r="H36" s="1231"/>
      <c r="I36" s="1231"/>
      <c r="J36" s="1231"/>
    </row>
    <row r="37" spans="1:10" ht="15" customHeight="1" thickTop="1" thickBot="1" x14ac:dyDescent="0.3">
      <c r="A37" s="2420"/>
      <c r="B37" s="2416" t="s">
        <v>150</v>
      </c>
      <c r="C37" s="2417"/>
      <c r="D37" s="2417"/>
      <c r="E37" s="2418"/>
      <c r="F37" s="862"/>
      <c r="G37" s="863"/>
      <c r="H37" s="863"/>
      <c r="I37" s="863"/>
      <c r="J37" s="864"/>
    </row>
    <row r="38" spans="1:10" ht="15" customHeight="1" thickBot="1" x14ac:dyDescent="0.3">
      <c r="A38" s="2421"/>
      <c r="B38" s="2330" t="s">
        <v>326</v>
      </c>
      <c r="C38" s="2331"/>
      <c r="D38" s="2331"/>
      <c r="E38" s="2332"/>
      <c r="F38" s="1250"/>
      <c r="G38" s="1251"/>
      <c r="H38" s="1251"/>
      <c r="I38" s="1251"/>
      <c r="J38" s="1250"/>
    </row>
    <row r="39" spans="1:10" ht="15.75" thickTop="1" x14ac:dyDescent="0.25"/>
  </sheetData>
  <mergeCells count="20">
    <mergeCell ref="B37:E37"/>
    <mergeCell ref="B38:E38"/>
    <mergeCell ref="B19:E19"/>
    <mergeCell ref="B20:E20"/>
    <mergeCell ref="A18:A20"/>
    <mergeCell ref="A36:A38"/>
    <mergeCell ref="A23:J23"/>
    <mergeCell ref="A24:A25"/>
    <mergeCell ref="B24:B25"/>
    <mergeCell ref="C24:C25"/>
    <mergeCell ref="D24:D25"/>
    <mergeCell ref="E24:E25"/>
    <mergeCell ref="F24:J24"/>
    <mergeCell ref="A5:J5"/>
    <mergeCell ref="A6:A7"/>
    <mergeCell ref="B6:B7"/>
    <mergeCell ref="C6:C7"/>
    <mergeCell ref="D6:D7"/>
    <mergeCell ref="E6:E7"/>
    <mergeCell ref="F6:J6"/>
  </mergeCells>
  <pageMargins left="0" right="1.8503937007874016" top="1.2204724409448819" bottom="0.70866141732283472" header="0" footer="0"/>
  <pageSetup paperSize="9" scale="88" orientation="portrait" horizontalDpi="4294967293" verticalDpi="4294967293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70">
    <tabColor rgb="FF002060"/>
  </sheetPr>
  <dimension ref="A1:I43"/>
  <sheetViews>
    <sheetView zoomScaleNormal="100" zoomScalePageLayoutView="90" workbookViewId="0">
      <selection activeCell="A3" sqref="A3"/>
    </sheetView>
  </sheetViews>
  <sheetFormatPr baseColWidth="10" defaultColWidth="14.85546875" defaultRowHeight="15" x14ac:dyDescent="0.25"/>
  <cols>
    <col min="1" max="1" width="3.28515625" style="245" customWidth="1"/>
    <col min="2" max="2" width="21.7109375" style="245" customWidth="1"/>
    <col min="3" max="7" width="9.28515625" style="246" customWidth="1"/>
    <col min="8" max="9" width="9.28515625" style="245" customWidth="1"/>
    <col min="10" max="16384" width="14.85546875" style="245"/>
  </cols>
  <sheetData>
    <row r="1" spans="1:9" x14ac:dyDescent="0.25">
      <c r="A1" s="425" t="s">
        <v>379</v>
      </c>
    </row>
    <row r="2" spans="1:9" x14ac:dyDescent="0.25">
      <c r="A2" s="426" t="s">
        <v>380</v>
      </c>
    </row>
    <row r="4" spans="1:9" ht="17.100000000000001" customHeight="1" x14ac:dyDescent="0.25">
      <c r="A4" s="427" t="s">
        <v>3</v>
      </c>
    </row>
    <row r="5" spans="1:9" ht="17.100000000000001" customHeight="1" x14ac:dyDescent="0.25">
      <c r="A5" s="2425" t="s">
        <v>381</v>
      </c>
      <c r="B5" s="2426"/>
      <c r="C5" s="2426"/>
      <c r="D5" s="2426"/>
      <c r="E5" s="2426"/>
      <c r="F5" s="2426"/>
      <c r="G5" s="2426"/>
      <c r="H5" s="2426"/>
      <c r="I5" s="2427"/>
    </row>
    <row r="6" spans="1:9" ht="17.100000000000001" customHeight="1" x14ac:dyDescent="0.25">
      <c r="A6" s="2413" t="s">
        <v>124</v>
      </c>
      <c r="B6" s="2414" t="s">
        <v>125</v>
      </c>
      <c r="C6" s="2415" t="s">
        <v>126</v>
      </c>
      <c r="D6" s="2415" t="s">
        <v>319</v>
      </c>
      <c r="E6" s="2415" t="s">
        <v>382</v>
      </c>
      <c r="F6" s="2422" t="s">
        <v>127</v>
      </c>
      <c r="G6" s="2423"/>
      <c r="H6" s="2423"/>
      <c r="I6" s="2424"/>
    </row>
    <row r="7" spans="1:9" ht="45" x14ac:dyDescent="0.25">
      <c r="A7" s="2413"/>
      <c r="B7" s="2414"/>
      <c r="C7" s="2415"/>
      <c r="D7" s="2415"/>
      <c r="E7" s="2415"/>
      <c r="F7" s="1145" t="s">
        <v>383</v>
      </c>
      <c r="G7" s="1145" t="s">
        <v>384</v>
      </c>
      <c r="H7" s="1145" t="s">
        <v>385</v>
      </c>
      <c r="I7" s="1145" t="s">
        <v>167</v>
      </c>
    </row>
    <row r="8" spans="1:9" ht="15" customHeight="1" x14ac:dyDescent="0.25">
      <c r="A8" s="800" t="s">
        <v>132</v>
      </c>
      <c r="B8" s="854" t="s">
        <v>133</v>
      </c>
      <c r="C8" s="1210">
        <v>221.4</v>
      </c>
      <c r="D8" s="1211"/>
      <c r="E8" s="1212"/>
      <c r="F8" s="1213"/>
      <c r="G8" s="1214"/>
      <c r="H8" s="1214"/>
      <c r="I8" s="1215"/>
    </row>
    <row r="9" spans="1:9" ht="15" customHeight="1" thickBot="1" x14ac:dyDescent="0.3">
      <c r="A9" s="808" t="s">
        <v>134</v>
      </c>
      <c r="B9" s="855" t="s">
        <v>87</v>
      </c>
      <c r="C9" s="1216">
        <v>161.5</v>
      </c>
      <c r="D9" s="1217"/>
      <c r="E9" s="1218"/>
      <c r="F9" s="1219"/>
      <c r="G9" s="1220"/>
      <c r="H9" s="1220"/>
      <c r="I9" s="1221"/>
    </row>
    <row r="10" spans="1:9" ht="15" customHeight="1" x14ac:dyDescent="0.25">
      <c r="A10" s="816" t="s">
        <v>136</v>
      </c>
      <c r="B10" s="856" t="s">
        <v>137</v>
      </c>
      <c r="C10" s="1222">
        <v>63.2</v>
      </c>
      <c r="D10" s="1223"/>
      <c r="E10" s="1224"/>
      <c r="F10" s="1225"/>
      <c r="G10" s="1226"/>
      <c r="H10" s="1226"/>
      <c r="I10" s="1226"/>
    </row>
    <row r="11" spans="1:9" ht="15" customHeight="1" x14ac:dyDescent="0.25">
      <c r="A11" s="816" t="s">
        <v>138</v>
      </c>
      <c r="B11" s="857" t="s">
        <v>386</v>
      </c>
      <c r="C11" s="1210">
        <v>21.7</v>
      </c>
      <c r="D11" s="1211"/>
      <c r="E11" s="1212"/>
      <c r="F11" s="1227"/>
      <c r="G11" s="1228"/>
      <c r="H11" s="1228"/>
      <c r="I11" s="1228"/>
    </row>
    <row r="12" spans="1:9" ht="15" customHeight="1" x14ac:dyDescent="0.25">
      <c r="A12" s="816" t="s">
        <v>140</v>
      </c>
      <c r="B12" s="858" t="s">
        <v>88</v>
      </c>
      <c r="C12" s="1210">
        <v>47</v>
      </c>
      <c r="D12" s="1211"/>
      <c r="E12" s="1212"/>
      <c r="F12" s="1225"/>
      <c r="G12" s="1226"/>
      <c r="H12" s="1226"/>
      <c r="I12" s="1226"/>
    </row>
    <row r="13" spans="1:9" ht="15" customHeight="1" x14ac:dyDescent="0.25">
      <c r="A13" s="816" t="s">
        <v>141</v>
      </c>
      <c r="B13" s="859" t="s">
        <v>99</v>
      </c>
      <c r="C13" s="1210">
        <v>190.5</v>
      </c>
      <c r="D13" s="1211"/>
      <c r="E13" s="1212"/>
      <c r="F13" s="1225"/>
      <c r="G13" s="1229"/>
      <c r="H13" s="1229"/>
      <c r="I13" s="1229"/>
    </row>
    <row r="14" spans="1:9" ht="15" customHeight="1" x14ac:dyDescent="0.25">
      <c r="A14" s="816" t="s">
        <v>143</v>
      </c>
      <c r="B14" s="856" t="s">
        <v>170</v>
      </c>
      <c r="C14" s="1210">
        <v>148.6</v>
      </c>
      <c r="D14" s="1211"/>
      <c r="E14" s="1212"/>
      <c r="F14" s="1225"/>
      <c r="G14" s="1225"/>
      <c r="H14" s="1225"/>
      <c r="I14" s="1225"/>
    </row>
    <row r="15" spans="1:9" ht="15" customHeight="1" x14ac:dyDescent="0.25">
      <c r="A15" s="816" t="s">
        <v>145</v>
      </c>
      <c r="B15" s="856" t="s">
        <v>171</v>
      </c>
      <c r="C15" s="1210">
        <v>41.4</v>
      </c>
      <c r="D15" s="1211"/>
      <c r="E15" s="1212"/>
      <c r="F15" s="1225"/>
      <c r="G15" s="1225"/>
      <c r="H15" s="1225"/>
      <c r="I15" s="1225"/>
    </row>
    <row r="16" spans="1:9" ht="15" customHeight="1" x14ac:dyDescent="0.25">
      <c r="A16" s="816" t="s">
        <v>147</v>
      </c>
      <c r="B16" s="856" t="s">
        <v>146</v>
      </c>
      <c r="C16" s="1210">
        <v>114.3</v>
      </c>
      <c r="D16" s="1211"/>
      <c r="E16" s="1212"/>
      <c r="F16" s="1225"/>
      <c r="G16" s="1225"/>
      <c r="H16" s="1225"/>
      <c r="I16" s="1225"/>
    </row>
    <row r="17" spans="1:9" ht="15" customHeight="1" x14ac:dyDescent="0.25">
      <c r="A17" s="865" t="s">
        <v>181</v>
      </c>
      <c r="B17" s="856" t="s">
        <v>377</v>
      </c>
      <c r="C17" s="1210">
        <v>22</v>
      </c>
      <c r="D17" s="1211"/>
      <c r="E17" s="1212"/>
      <c r="F17" s="1225"/>
      <c r="G17" s="1225"/>
      <c r="H17" s="1225"/>
      <c r="I17" s="1225"/>
    </row>
    <row r="18" spans="1:9" ht="15" customHeight="1" thickBot="1" x14ac:dyDescent="0.3">
      <c r="A18" s="317" t="s">
        <v>182</v>
      </c>
      <c r="B18" s="316" t="s">
        <v>325</v>
      </c>
      <c r="C18" s="1216">
        <v>182.9</v>
      </c>
      <c r="D18" s="1217"/>
      <c r="E18" s="1218"/>
      <c r="F18" s="1230"/>
      <c r="G18" s="1230"/>
      <c r="H18" s="1230"/>
      <c r="I18" s="1230"/>
    </row>
    <row r="19" spans="1:9" ht="15" customHeight="1" thickBot="1" x14ac:dyDescent="0.3">
      <c r="A19" s="2419"/>
      <c r="B19" s="861" t="s">
        <v>149</v>
      </c>
      <c r="C19" s="428"/>
      <c r="D19" s="429"/>
      <c r="E19" s="430"/>
      <c r="F19" s="1231"/>
      <c r="G19" s="1231"/>
      <c r="H19" s="1231"/>
      <c r="I19" s="1231"/>
    </row>
    <row r="20" spans="1:9" ht="15" customHeight="1" thickTop="1" thickBot="1" x14ac:dyDescent="0.3">
      <c r="A20" s="2420"/>
      <c r="B20" s="2416" t="s">
        <v>150</v>
      </c>
      <c r="C20" s="2417"/>
      <c r="D20" s="2417"/>
      <c r="E20" s="2417"/>
      <c r="F20" s="2417"/>
      <c r="G20" s="2417"/>
      <c r="H20" s="2418"/>
      <c r="I20" s="864"/>
    </row>
    <row r="21" spans="1:9" ht="15" customHeight="1" thickBot="1" x14ac:dyDescent="0.3">
      <c r="A21" s="2421"/>
      <c r="B21" s="2428" t="s">
        <v>326</v>
      </c>
      <c r="C21" s="2429"/>
      <c r="D21" s="2429"/>
      <c r="E21" s="2429"/>
      <c r="F21" s="2429"/>
      <c r="G21" s="2429"/>
      <c r="H21" s="2430"/>
      <c r="I21" s="1232"/>
    </row>
    <row r="22" spans="1:9" ht="15" customHeight="1" thickTop="1" x14ac:dyDescent="0.25"/>
    <row r="23" spans="1:9" ht="17.100000000000001" customHeight="1" x14ac:dyDescent="0.25">
      <c r="A23" s="427" t="s">
        <v>40</v>
      </c>
      <c r="C23" s="247"/>
    </row>
    <row r="24" spans="1:9" ht="17.100000000000001" customHeight="1" x14ac:dyDescent="0.25">
      <c r="A24" s="2431" t="s">
        <v>381</v>
      </c>
      <c r="B24" s="2432"/>
      <c r="C24" s="2432"/>
      <c r="D24" s="2432"/>
      <c r="E24" s="2432"/>
      <c r="F24" s="2432"/>
      <c r="G24" s="2432"/>
      <c r="H24" s="2432"/>
      <c r="I24" s="2433"/>
    </row>
    <row r="25" spans="1:9" ht="17.100000000000001" customHeight="1" x14ac:dyDescent="0.25">
      <c r="A25" s="2413" t="s">
        <v>124</v>
      </c>
      <c r="B25" s="2414" t="s">
        <v>125</v>
      </c>
      <c r="C25" s="2415" t="s">
        <v>126</v>
      </c>
      <c r="D25" s="2415" t="s">
        <v>355</v>
      </c>
      <c r="E25" s="2415" t="s">
        <v>382</v>
      </c>
      <c r="F25" s="2422" t="s">
        <v>127</v>
      </c>
      <c r="G25" s="2423"/>
      <c r="H25" s="2423"/>
      <c r="I25" s="2424"/>
    </row>
    <row r="26" spans="1:9" ht="45" x14ac:dyDescent="0.25">
      <c r="A26" s="2413"/>
      <c r="B26" s="2414"/>
      <c r="C26" s="2415"/>
      <c r="D26" s="2415"/>
      <c r="E26" s="2415"/>
      <c r="F26" s="1145" t="s">
        <v>383</v>
      </c>
      <c r="G26" s="1145" t="s">
        <v>384</v>
      </c>
      <c r="H26" s="1145" t="s">
        <v>385</v>
      </c>
      <c r="I26" s="1145" t="s">
        <v>167</v>
      </c>
    </row>
    <row r="27" spans="1:9" ht="15" customHeight="1" x14ac:dyDescent="0.25">
      <c r="A27" s="800" t="s">
        <v>132</v>
      </c>
      <c r="B27" s="854" t="s">
        <v>133</v>
      </c>
      <c r="C27" s="1233">
        <v>199.3</v>
      </c>
      <c r="D27" s="1211"/>
      <c r="E27" s="1212"/>
      <c r="F27" s="1213"/>
      <c r="G27" s="1214"/>
      <c r="H27" s="1214"/>
      <c r="I27" s="1215"/>
    </row>
    <row r="28" spans="1:9" ht="15" customHeight="1" thickBot="1" x14ac:dyDescent="0.3">
      <c r="A28" s="808" t="s">
        <v>134</v>
      </c>
      <c r="B28" s="855" t="s">
        <v>87</v>
      </c>
      <c r="C28" s="1234">
        <v>140.5</v>
      </c>
      <c r="D28" s="1217"/>
      <c r="E28" s="1218"/>
      <c r="F28" s="1219"/>
      <c r="G28" s="1220"/>
      <c r="H28" s="1220"/>
      <c r="I28" s="1221"/>
    </row>
    <row r="29" spans="1:9" ht="15" customHeight="1" x14ac:dyDescent="0.25">
      <c r="A29" s="816" t="s">
        <v>136</v>
      </c>
      <c r="B29" s="856" t="s">
        <v>137</v>
      </c>
      <c r="C29" s="1235">
        <v>61.3</v>
      </c>
      <c r="D29" s="1223"/>
      <c r="E29" s="1224"/>
      <c r="F29" s="1225"/>
      <c r="G29" s="1226"/>
      <c r="H29" s="1226"/>
      <c r="I29" s="1226"/>
    </row>
    <row r="30" spans="1:9" ht="15" customHeight="1" x14ac:dyDescent="0.25">
      <c r="A30" s="816" t="s">
        <v>138</v>
      </c>
      <c r="B30" s="857" t="s">
        <v>386</v>
      </c>
      <c r="C30" s="1233">
        <v>21.3</v>
      </c>
      <c r="D30" s="1211"/>
      <c r="E30" s="1212"/>
      <c r="F30" s="1227"/>
      <c r="G30" s="1228"/>
      <c r="H30" s="1228"/>
      <c r="I30" s="1228"/>
    </row>
    <row r="31" spans="1:9" ht="15" customHeight="1" x14ac:dyDescent="0.25">
      <c r="A31" s="816" t="s">
        <v>140</v>
      </c>
      <c r="B31" s="858" t="s">
        <v>88</v>
      </c>
      <c r="C31" s="1233">
        <v>43.2</v>
      </c>
      <c r="D31" s="1211"/>
      <c r="E31" s="1212"/>
      <c r="F31" s="1225"/>
      <c r="G31" s="1226"/>
      <c r="H31" s="1226"/>
      <c r="I31" s="1226"/>
    </row>
    <row r="32" spans="1:9" ht="15" customHeight="1" x14ac:dyDescent="0.25">
      <c r="A32" s="816" t="s">
        <v>141</v>
      </c>
      <c r="B32" s="859" t="s">
        <v>99</v>
      </c>
      <c r="C32" s="1210">
        <v>190.5</v>
      </c>
      <c r="D32" s="1211"/>
      <c r="E32" s="1212"/>
      <c r="F32" s="1225"/>
      <c r="G32" s="1229"/>
      <c r="H32" s="1229"/>
      <c r="I32" s="1229"/>
    </row>
    <row r="33" spans="1:9" ht="15" customHeight="1" x14ac:dyDescent="0.25">
      <c r="A33" s="816" t="s">
        <v>143</v>
      </c>
      <c r="B33" s="856" t="s">
        <v>170</v>
      </c>
      <c r="C33" s="1210">
        <v>129.30000000000001</v>
      </c>
      <c r="D33" s="1211"/>
      <c r="E33" s="1212"/>
      <c r="F33" s="1225"/>
      <c r="G33" s="1225"/>
      <c r="H33" s="1225"/>
      <c r="I33" s="1225"/>
    </row>
    <row r="34" spans="1:9" ht="15" customHeight="1" x14ac:dyDescent="0.25">
      <c r="A34" s="816" t="s">
        <v>145</v>
      </c>
      <c r="B34" s="856" t="s">
        <v>171</v>
      </c>
      <c r="C34" s="1210">
        <v>41.4</v>
      </c>
      <c r="D34" s="1211"/>
      <c r="E34" s="1212"/>
      <c r="F34" s="1225"/>
      <c r="G34" s="1225"/>
      <c r="H34" s="1225"/>
      <c r="I34" s="1225"/>
    </row>
    <row r="35" spans="1:9" ht="15" customHeight="1" x14ac:dyDescent="0.25">
      <c r="A35" s="816" t="s">
        <v>147</v>
      </c>
      <c r="B35" s="856" t="s">
        <v>146</v>
      </c>
      <c r="C35" s="1210">
        <v>114.3</v>
      </c>
      <c r="D35" s="1211"/>
      <c r="E35" s="1212"/>
      <c r="F35" s="1225"/>
      <c r="G35" s="1225"/>
      <c r="H35" s="1225"/>
      <c r="I35" s="1225"/>
    </row>
    <row r="36" spans="1:9" ht="15" customHeight="1" x14ac:dyDescent="0.25">
      <c r="A36" s="865" t="s">
        <v>181</v>
      </c>
      <c r="B36" s="856" t="s">
        <v>377</v>
      </c>
      <c r="C36" s="1210">
        <v>22</v>
      </c>
      <c r="D36" s="1211"/>
      <c r="E36" s="1212"/>
      <c r="F36" s="1225"/>
      <c r="G36" s="1225"/>
      <c r="H36" s="1225"/>
      <c r="I36" s="1225"/>
    </row>
    <row r="37" spans="1:9" ht="15" customHeight="1" thickBot="1" x14ac:dyDescent="0.3">
      <c r="A37" s="317" t="s">
        <v>182</v>
      </c>
      <c r="B37" s="316" t="s">
        <v>325</v>
      </c>
      <c r="C37" s="1216">
        <v>182.9</v>
      </c>
      <c r="D37" s="1217"/>
      <c r="E37" s="1218"/>
      <c r="F37" s="1230"/>
      <c r="G37" s="1230"/>
      <c r="H37" s="1230"/>
      <c r="I37" s="1230"/>
    </row>
    <row r="38" spans="1:9" ht="15" customHeight="1" thickBot="1" x14ac:dyDescent="0.3">
      <c r="A38" s="2419"/>
      <c r="B38" s="861" t="s">
        <v>149</v>
      </c>
      <c r="C38" s="428"/>
      <c r="D38" s="429"/>
      <c r="E38" s="430"/>
      <c r="F38" s="1231"/>
      <c r="G38" s="1231"/>
      <c r="H38" s="1231"/>
      <c r="I38" s="1231"/>
    </row>
    <row r="39" spans="1:9" ht="15" customHeight="1" thickTop="1" thickBot="1" x14ac:dyDescent="0.3">
      <c r="A39" s="2420"/>
      <c r="B39" s="2416" t="s">
        <v>150</v>
      </c>
      <c r="C39" s="2417"/>
      <c r="D39" s="2417"/>
      <c r="E39" s="2417"/>
      <c r="F39" s="2417"/>
      <c r="G39" s="2417"/>
      <c r="H39" s="2418"/>
      <c r="I39" s="864"/>
    </row>
    <row r="40" spans="1:9" ht="15" customHeight="1" thickBot="1" x14ac:dyDescent="0.3">
      <c r="A40" s="2421"/>
      <c r="B40" s="2428" t="s">
        <v>326</v>
      </c>
      <c r="C40" s="2429"/>
      <c r="D40" s="2429"/>
      <c r="E40" s="2429"/>
      <c r="F40" s="2429"/>
      <c r="G40" s="2429"/>
      <c r="H40" s="2430"/>
      <c r="I40" s="1232"/>
    </row>
    <row r="41" spans="1:9" ht="15.75" thickTop="1" x14ac:dyDescent="0.25"/>
    <row r="43" spans="1:9" x14ac:dyDescent="0.25">
      <c r="E43" s="318"/>
    </row>
  </sheetData>
  <mergeCells count="20">
    <mergeCell ref="A19:A21"/>
    <mergeCell ref="A38:A40"/>
    <mergeCell ref="B39:H39"/>
    <mergeCell ref="B40:H40"/>
    <mergeCell ref="B20:H20"/>
    <mergeCell ref="B21:H21"/>
    <mergeCell ref="A24:I24"/>
    <mergeCell ref="A25:A26"/>
    <mergeCell ref="B25:B26"/>
    <mergeCell ref="C25:C26"/>
    <mergeCell ref="D25:D26"/>
    <mergeCell ref="E25:E26"/>
    <mergeCell ref="F25:I25"/>
    <mergeCell ref="F6:I6"/>
    <mergeCell ref="A5:I5"/>
    <mergeCell ref="A6:A7"/>
    <mergeCell ref="B6:B7"/>
    <mergeCell ref="C6:C7"/>
    <mergeCell ref="D6:D7"/>
    <mergeCell ref="E6:E7"/>
  </mergeCells>
  <pageMargins left="0" right="1.8503937007874016" top="1.2204724409448819" bottom="0.70866141732283472" header="0" footer="0"/>
  <pageSetup paperSize="9" scale="88" orientation="portrait" horizontalDpi="4294967293" verticalDpi="4294967293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71">
    <tabColor rgb="FF002060"/>
  </sheetPr>
  <dimension ref="A1:J59"/>
  <sheetViews>
    <sheetView zoomScaleNormal="100" zoomScalePageLayoutView="145" workbookViewId="0">
      <selection activeCell="A3" sqref="A3"/>
    </sheetView>
  </sheetViews>
  <sheetFormatPr baseColWidth="10" defaultColWidth="11.42578125" defaultRowHeight="15" x14ac:dyDescent="0.25"/>
  <cols>
    <col min="1" max="1" width="2.7109375" customWidth="1"/>
    <col min="2" max="2" width="20.28515625" customWidth="1"/>
    <col min="3" max="3" width="15" customWidth="1"/>
    <col min="4" max="5" width="14.28515625" customWidth="1"/>
    <col min="6" max="6" width="17.85546875" customWidth="1"/>
    <col min="7" max="7" width="21.85546875" bestFit="1" customWidth="1"/>
    <col min="8" max="8" width="13.42578125" bestFit="1" customWidth="1"/>
  </cols>
  <sheetData>
    <row r="1" spans="1:7" x14ac:dyDescent="0.25">
      <c r="A1" s="67" t="s">
        <v>387</v>
      </c>
    </row>
    <row r="2" spans="1:7" x14ac:dyDescent="0.25">
      <c r="A2" s="47" t="s">
        <v>388</v>
      </c>
      <c r="G2" s="78"/>
    </row>
    <row r="3" spans="1:7" x14ac:dyDescent="0.25">
      <c r="A3" s="47"/>
      <c r="G3" s="78"/>
    </row>
    <row r="4" spans="1:7" s="442" customFormat="1" ht="17.100000000000001" customHeight="1" x14ac:dyDescent="0.25">
      <c r="A4" s="441" t="s">
        <v>3</v>
      </c>
      <c r="B4" s="21"/>
      <c r="C4"/>
      <c r="D4" s="444" t="s">
        <v>389</v>
      </c>
      <c r="E4" s="445" t="s">
        <v>390</v>
      </c>
      <c r="G4" s="443"/>
    </row>
    <row r="5" spans="1:7" x14ac:dyDescent="0.25">
      <c r="A5" s="1138"/>
      <c r="B5" s="620"/>
      <c r="D5" s="569"/>
      <c r="E5" s="585"/>
      <c r="G5" s="255"/>
    </row>
    <row r="6" spans="1:7" ht="18" x14ac:dyDescent="0.35">
      <c r="A6" s="1138" t="s">
        <v>21</v>
      </c>
      <c r="B6" s="107" t="s">
        <v>342</v>
      </c>
      <c r="C6" s="581"/>
      <c r="D6" s="569"/>
      <c r="E6" s="585"/>
      <c r="G6" s="287"/>
    </row>
    <row r="7" spans="1:7" x14ac:dyDescent="0.25">
      <c r="A7" s="1138"/>
      <c r="B7" s="620"/>
      <c r="D7" s="569"/>
      <c r="E7" s="585"/>
      <c r="G7" s="255"/>
    </row>
    <row r="8" spans="1:7" ht="18" x14ac:dyDescent="0.35">
      <c r="A8" s="1138" t="s">
        <v>21</v>
      </c>
      <c r="B8" s="866" t="s">
        <v>391</v>
      </c>
      <c r="C8" s="867"/>
      <c r="D8" s="835"/>
      <c r="E8" s="586"/>
      <c r="G8" s="287"/>
    </row>
    <row r="9" spans="1:7" x14ac:dyDescent="0.25">
      <c r="A9" s="1138"/>
      <c r="B9" s="1128"/>
      <c r="C9" s="31"/>
      <c r="D9" s="868"/>
      <c r="E9" s="869"/>
      <c r="G9" s="255"/>
    </row>
    <row r="10" spans="1:7" ht="18" x14ac:dyDescent="0.35">
      <c r="A10" s="1138" t="s">
        <v>21</v>
      </c>
      <c r="B10" s="870" t="s">
        <v>336</v>
      </c>
      <c r="C10" s="871"/>
      <c r="D10" s="872"/>
      <c r="E10" s="873"/>
      <c r="G10" s="287"/>
    </row>
    <row r="11" spans="1:7" x14ac:dyDescent="0.25">
      <c r="A11" s="1138"/>
      <c r="B11" s="31" t="s">
        <v>337</v>
      </c>
      <c r="C11" s="31"/>
      <c r="D11" s="868"/>
      <c r="E11" s="869"/>
      <c r="G11" s="255"/>
    </row>
    <row r="12" spans="1:7" x14ac:dyDescent="0.25">
      <c r="A12" s="1138"/>
      <c r="B12" s="874" t="s">
        <v>236</v>
      </c>
      <c r="C12" s="875"/>
      <c r="D12" s="872"/>
      <c r="E12" s="873"/>
      <c r="G12" s="287"/>
    </row>
    <row r="13" spans="1:7" x14ac:dyDescent="0.25">
      <c r="B13" s="16" t="s">
        <v>352</v>
      </c>
      <c r="D13" s="570"/>
      <c r="E13" s="588"/>
      <c r="G13" s="255"/>
    </row>
    <row r="14" spans="1:7" x14ac:dyDescent="0.25">
      <c r="G14" s="255"/>
    </row>
    <row r="15" spans="1:7" s="442" customFormat="1" ht="17.100000000000001" customHeight="1" x14ac:dyDescent="0.25">
      <c r="A15" s="441" t="s">
        <v>40</v>
      </c>
      <c r="B15" s="57"/>
      <c r="C15"/>
      <c r="D15" s="444" t="s">
        <v>389</v>
      </c>
      <c r="E15" s="445" t="s">
        <v>390</v>
      </c>
      <c r="G15" s="443"/>
    </row>
    <row r="16" spans="1:7" x14ac:dyDescent="0.25">
      <c r="A16" s="1138"/>
      <c r="B16" t="s">
        <v>236</v>
      </c>
      <c r="D16" s="569"/>
      <c r="E16" s="585"/>
    </row>
    <row r="17" spans="1:10" x14ac:dyDescent="0.25">
      <c r="A17" s="1138" t="s">
        <v>18</v>
      </c>
      <c r="B17" s="1059"/>
      <c r="C17" s="876"/>
      <c r="D17" s="835"/>
      <c r="E17" s="586"/>
    </row>
    <row r="18" spans="1:10" x14ac:dyDescent="0.25">
      <c r="A18" s="1138"/>
      <c r="B18" s="16" t="s">
        <v>339</v>
      </c>
      <c r="C18" s="58"/>
      <c r="D18" s="570"/>
      <c r="E18" s="588"/>
    </row>
    <row r="19" spans="1:10" x14ac:dyDescent="0.25">
      <c r="A19" s="1138" t="s">
        <v>18</v>
      </c>
      <c r="B19" s="1059"/>
      <c r="C19" s="876"/>
      <c r="D19" s="835"/>
      <c r="E19" s="586"/>
    </row>
    <row r="20" spans="1:10" x14ac:dyDescent="0.25">
      <c r="A20" s="1138"/>
      <c r="B20" s="16" t="s">
        <v>340</v>
      </c>
      <c r="C20" s="58"/>
      <c r="D20" s="570"/>
      <c r="E20" s="588"/>
    </row>
    <row r="21" spans="1:10" ht="18" x14ac:dyDescent="0.35">
      <c r="A21" s="1138" t="s">
        <v>18</v>
      </c>
      <c r="B21" s="107" t="s">
        <v>342</v>
      </c>
      <c r="C21" s="18"/>
      <c r="D21" s="571"/>
      <c r="E21" s="585"/>
    </row>
    <row r="22" spans="1:10" ht="18" x14ac:dyDescent="0.35">
      <c r="A22" s="1138" t="s">
        <v>18</v>
      </c>
      <c r="B22" s="870" t="s">
        <v>392</v>
      </c>
      <c r="C22" s="877"/>
      <c r="D22" s="872"/>
      <c r="E22" s="873"/>
    </row>
    <row r="23" spans="1:10" x14ac:dyDescent="0.25">
      <c r="A23" s="1138"/>
      <c r="B23" s="16" t="s">
        <v>341</v>
      </c>
      <c r="C23" s="58"/>
      <c r="D23" s="570"/>
      <c r="E23" s="588"/>
    </row>
    <row r="24" spans="1:10" ht="18" x14ac:dyDescent="0.35">
      <c r="A24" s="1138" t="s">
        <v>18</v>
      </c>
      <c r="B24" s="866" t="s">
        <v>393</v>
      </c>
      <c r="C24" s="877"/>
      <c r="D24" s="872"/>
      <c r="E24" s="873"/>
    </row>
    <row r="25" spans="1:10" x14ac:dyDescent="0.25">
      <c r="A25" s="1138"/>
      <c r="B25" s="16" t="s">
        <v>344</v>
      </c>
      <c r="C25" s="58"/>
      <c r="D25" s="570"/>
      <c r="E25" s="588"/>
    </row>
    <row r="27" spans="1:10" s="442" customFormat="1" ht="17.100000000000001" customHeight="1" x14ac:dyDescent="0.25">
      <c r="A27" s="441" t="s">
        <v>245</v>
      </c>
      <c r="G27" s="443"/>
    </row>
    <row r="28" spans="1:10" s="33" customFormat="1" ht="17.100000000000001" customHeight="1" x14ac:dyDescent="0.25">
      <c r="A28" s="452"/>
      <c r="B28" s="419"/>
      <c r="C28" s="879"/>
      <c r="D28" s="880" t="s">
        <v>389</v>
      </c>
      <c r="E28" s="845" t="s">
        <v>390</v>
      </c>
      <c r="G28" s="449"/>
      <c r="H28" s="450"/>
    </row>
    <row r="29" spans="1:10" x14ac:dyDescent="0.25">
      <c r="A29" s="453"/>
      <c r="B29" s="451" t="s">
        <v>350</v>
      </c>
      <c r="C29" s="881"/>
      <c r="D29" s="882">
        <v>4000</v>
      </c>
      <c r="E29" s="882">
        <v>5000</v>
      </c>
      <c r="G29" s="288"/>
      <c r="H29" s="288"/>
      <c r="I29" s="289"/>
      <c r="J29" s="289"/>
    </row>
    <row r="30" spans="1:10" x14ac:dyDescent="0.25">
      <c r="A30" s="158"/>
      <c r="B30" s="455" t="s">
        <v>351</v>
      </c>
      <c r="C30" s="574"/>
      <c r="D30" s="574"/>
      <c r="E30" s="574"/>
      <c r="G30" s="255"/>
      <c r="H30" s="113"/>
      <c r="I30" s="105"/>
      <c r="J30" s="105"/>
    </row>
    <row r="31" spans="1:10" x14ac:dyDescent="0.25">
      <c r="A31" s="456" t="s">
        <v>18</v>
      </c>
      <c r="B31" s="457" t="s">
        <v>337</v>
      </c>
      <c r="C31" s="575"/>
      <c r="D31" s="575"/>
      <c r="E31" s="575"/>
      <c r="G31" s="255"/>
      <c r="H31" s="113"/>
      <c r="I31" s="105"/>
      <c r="J31" s="105"/>
    </row>
    <row r="32" spans="1:10" x14ac:dyDescent="0.25">
      <c r="A32" s="158"/>
      <c r="B32" s="458" t="s">
        <v>352</v>
      </c>
      <c r="C32" s="574"/>
      <c r="D32" s="883"/>
      <c r="E32" s="883"/>
      <c r="G32" s="259"/>
      <c r="H32" s="105"/>
      <c r="I32" s="174"/>
      <c r="J32" s="174"/>
    </row>
    <row r="33" spans="1:10" x14ac:dyDescent="0.25">
      <c r="A33" s="159"/>
      <c r="B33" s="459" t="s">
        <v>353</v>
      </c>
      <c r="C33" s="460"/>
      <c r="D33" s="850"/>
      <c r="E33" s="850"/>
      <c r="G33" s="255"/>
      <c r="H33" s="111"/>
      <c r="I33" s="257"/>
      <c r="J33" s="257"/>
    </row>
    <row r="34" spans="1:10" x14ac:dyDescent="0.25">
      <c r="A34" s="159"/>
      <c r="B34" s="459" t="s">
        <v>354</v>
      </c>
      <c r="C34" s="460"/>
      <c r="D34" s="616"/>
      <c r="E34" s="616"/>
      <c r="G34" s="255"/>
      <c r="H34" s="111"/>
      <c r="I34" s="116"/>
      <c r="J34" s="116"/>
    </row>
    <row r="35" spans="1:10" x14ac:dyDescent="0.25">
      <c r="A35" s="456" t="s">
        <v>18</v>
      </c>
      <c r="B35" s="457" t="s">
        <v>355</v>
      </c>
      <c r="C35" s="582"/>
      <c r="G35" s="255"/>
      <c r="H35" s="105"/>
      <c r="I35" s="111"/>
      <c r="J35" s="111"/>
    </row>
    <row r="36" spans="1:10" x14ac:dyDescent="0.25">
      <c r="A36" s="453"/>
      <c r="B36" s="1058"/>
      <c r="C36" s="884"/>
      <c r="G36" s="259"/>
      <c r="H36" s="174"/>
      <c r="I36" s="111"/>
      <c r="J36" s="111"/>
    </row>
    <row r="37" spans="1:10" x14ac:dyDescent="0.25">
      <c r="B37" s="31"/>
      <c r="C37" s="96"/>
      <c r="D37" s="878"/>
      <c r="E37" s="878"/>
    </row>
    <row r="38" spans="1:10" x14ac:dyDescent="0.25">
      <c r="A38" s="31"/>
      <c r="C38" s="56"/>
      <c r="D38" s="878"/>
      <c r="E38" s="878"/>
    </row>
    <row r="39" spans="1:10" x14ac:dyDescent="0.25">
      <c r="C39" s="12"/>
    </row>
    <row r="40" spans="1:10" s="442" customFormat="1" ht="17.100000000000001" customHeight="1" x14ac:dyDescent="0.25">
      <c r="A40" s="441" t="s">
        <v>394</v>
      </c>
      <c r="B40" s="21"/>
      <c r="C40"/>
      <c r="D40" s="444" t="s">
        <v>389</v>
      </c>
      <c r="E40" s="445" t="s">
        <v>390</v>
      </c>
      <c r="G40" s="443"/>
    </row>
    <row r="41" spans="1:10" x14ac:dyDescent="0.25">
      <c r="A41" s="1138"/>
      <c r="B41" t="s">
        <v>331</v>
      </c>
      <c r="C41" s="57"/>
      <c r="D41" s="868"/>
      <c r="E41" s="869"/>
      <c r="F41" s="57"/>
    </row>
    <row r="42" spans="1:10" ht="18" x14ac:dyDescent="0.35">
      <c r="A42" s="1138" t="s">
        <v>21</v>
      </c>
      <c r="B42" s="107" t="s">
        <v>342</v>
      </c>
      <c r="C42" s="583"/>
      <c r="D42" s="868"/>
      <c r="E42" s="869"/>
      <c r="F42" s="57"/>
    </row>
    <row r="43" spans="1:10" x14ac:dyDescent="0.25">
      <c r="A43" s="1138"/>
      <c r="B43" t="s">
        <v>395</v>
      </c>
      <c r="C43" s="57"/>
      <c r="D43" s="868"/>
      <c r="E43" s="869"/>
      <c r="F43" s="57"/>
    </row>
    <row r="44" spans="1:10" ht="18" x14ac:dyDescent="0.35">
      <c r="A44" s="1138" t="s">
        <v>21</v>
      </c>
      <c r="B44" s="866" t="s">
        <v>391</v>
      </c>
      <c r="C44" s="871"/>
      <c r="D44" s="872"/>
      <c r="E44" s="873"/>
      <c r="F44" s="57"/>
    </row>
    <row r="45" spans="1:10" x14ac:dyDescent="0.25">
      <c r="A45" s="1138"/>
      <c r="B45" s="1128"/>
      <c r="C45" s="57"/>
      <c r="D45" s="868"/>
      <c r="E45" s="869"/>
      <c r="F45" s="57"/>
    </row>
    <row r="46" spans="1:10" ht="18" x14ac:dyDescent="0.35">
      <c r="A46" s="1138" t="s">
        <v>21</v>
      </c>
      <c r="B46" s="870" t="s">
        <v>336</v>
      </c>
      <c r="C46" s="871"/>
      <c r="D46" s="872"/>
      <c r="E46" s="873"/>
      <c r="F46" s="57"/>
    </row>
    <row r="47" spans="1:10" x14ac:dyDescent="0.25">
      <c r="A47" s="1138"/>
      <c r="B47" s="31" t="s">
        <v>337</v>
      </c>
      <c r="C47" s="57"/>
      <c r="D47" s="868"/>
      <c r="E47" s="869"/>
      <c r="F47" s="57"/>
    </row>
    <row r="48" spans="1:10" x14ac:dyDescent="0.25">
      <c r="A48" s="1138"/>
      <c r="B48" s="874" t="s">
        <v>236</v>
      </c>
      <c r="C48" s="885"/>
      <c r="D48" s="747"/>
      <c r="E48" s="886"/>
      <c r="F48" s="57"/>
    </row>
    <row r="49" spans="1:8" x14ac:dyDescent="0.25">
      <c r="B49" s="16" t="s">
        <v>352</v>
      </c>
      <c r="C49" s="59"/>
      <c r="D49" s="102"/>
      <c r="E49" s="584"/>
      <c r="F49" s="57"/>
    </row>
    <row r="50" spans="1:8" x14ac:dyDescent="0.25">
      <c r="A50" s="16"/>
      <c r="F50" s="57"/>
    </row>
    <row r="51" spans="1:8" s="33" customFormat="1" ht="17.100000000000001" customHeight="1" x14ac:dyDescent="0.25">
      <c r="A51" s="452"/>
      <c r="B51" s="419"/>
      <c r="C51" s="879"/>
      <c r="D51" s="880" t="s">
        <v>389</v>
      </c>
      <c r="E51" s="845" t="s">
        <v>390</v>
      </c>
      <c r="G51" s="449"/>
      <c r="H51" s="450"/>
    </row>
    <row r="52" spans="1:8" x14ac:dyDescent="0.25">
      <c r="A52" s="453"/>
      <c r="B52" s="451" t="s">
        <v>350</v>
      </c>
      <c r="C52" s="881"/>
      <c r="D52" s="882">
        <v>4800</v>
      </c>
      <c r="E52" s="882">
        <v>5600</v>
      </c>
    </row>
    <row r="53" spans="1:8" x14ac:dyDescent="0.25">
      <c r="A53" s="158"/>
      <c r="B53" s="455" t="s">
        <v>351</v>
      </c>
      <c r="C53" s="574"/>
      <c r="D53" s="574"/>
      <c r="E53" s="574"/>
    </row>
    <row r="54" spans="1:8" x14ac:dyDescent="0.25">
      <c r="A54" s="456" t="s">
        <v>18</v>
      </c>
      <c r="B54" s="457" t="s">
        <v>337</v>
      </c>
      <c r="C54" s="575"/>
      <c r="D54" s="575"/>
      <c r="E54" s="575"/>
    </row>
    <row r="55" spans="1:8" x14ac:dyDescent="0.25">
      <c r="A55" s="158"/>
      <c r="B55" s="458" t="s">
        <v>352</v>
      </c>
      <c r="C55" s="574"/>
      <c r="D55" s="883"/>
      <c r="E55" s="883"/>
    </row>
    <row r="56" spans="1:8" x14ac:dyDescent="0.25">
      <c r="A56" s="159"/>
      <c r="B56" s="459" t="s">
        <v>353</v>
      </c>
      <c r="C56" s="461"/>
      <c r="D56" s="887"/>
      <c r="E56" s="887"/>
    </row>
    <row r="57" spans="1:8" x14ac:dyDescent="0.25">
      <c r="A57" s="159"/>
      <c r="B57" s="459" t="s">
        <v>354</v>
      </c>
      <c r="C57" s="461"/>
      <c r="D57" s="888"/>
      <c r="E57" s="888"/>
    </row>
    <row r="58" spans="1:8" x14ac:dyDescent="0.25">
      <c r="A58" s="456" t="s">
        <v>18</v>
      </c>
      <c r="B58" s="457" t="s">
        <v>355</v>
      </c>
      <c r="C58" s="462"/>
    </row>
    <row r="59" spans="1:8" x14ac:dyDescent="0.25">
      <c r="A59" s="453"/>
      <c r="B59" s="1058"/>
      <c r="C59" s="884"/>
    </row>
  </sheetData>
  <pageMargins left="0" right="1.8503937007874016" top="1.2204724409448819" bottom="0.70866141732283472" header="0" footer="0"/>
  <pageSetup paperSize="9" scale="90" orientation="portrait" horizontalDpi="4294967293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72">
    <tabColor rgb="FF002060"/>
  </sheetPr>
  <dimension ref="A1:H38"/>
  <sheetViews>
    <sheetView zoomScaleNormal="100" zoomScalePageLayoutView="145" workbookViewId="0">
      <selection activeCell="A3" sqref="A3"/>
    </sheetView>
  </sheetViews>
  <sheetFormatPr baseColWidth="10" defaultColWidth="11.42578125" defaultRowHeight="15" x14ac:dyDescent="0.25"/>
  <cols>
    <col min="1" max="1" width="2.7109375" customWidth="1"/>
    <col min="2" max="2" width="24.85546875" style="202" customWidth="1"/>
    <col min="3" max="3" width="7.42578125" bestFit="1" customWidth="1"/>
    <col min="4" max="4" width="8.42578125" style="237" bestFit="1" customWidth="1"/>
    <col min="5" max="5" width="14.85546875" style="7" bestFit="1" customWidth="1"/>
    <col min="6" max="6" width="11.140625" bestFit="1" customWidth="1"/>
    <col min="7" max="7" width="7.42578125" customWidth="1"/>
    <col min="8" max="8" width="13" bestFit="1" customWidth="1"/>
  </cols>
  <sheetData>
    <row r="1" spans="1:8" x14ac:dyDescent="0.25">
      <c r="A1" s="248" t="s">
        <v>396</v>
      </c>
      <c r="D1" s="1138"/>
    </row>
    <row r="2" spans="1:8" x14ac:dyDescent="0.25">
      <c r="A2" s="205" t="s">
        <v>397</v>
      </c>
      <c r="D2" s="1138"/>
    </row>
    <row r="3" spans="1:8" x14ac:dyDescent="0.25">
      <c r="A3" s="205"/>
      <c r="D3" s="1138"/>
    </row>
    <row r="4" spans="1:8" x14ac:dyDescent="0.25">
      <c r="A4" s="253" t="s">
        <v>368</v>
      </c>
      <c r="D4" s="1138"/>
    </row>
    <row r="5" spans="1:8" x14ac:dyDescent="0.25">
      <c r="B5" s="202" t="s">
        <v>331</v>
      </c>
      <c r="D5" s="1138"/>
      <c r="E5" s="569"/>
    </row>
    <row r="6" spans="1:8" ht="18" x14ac:dyDescent="0.35">
      <c r="A6" s="1138" t="s">
        <v>21</v>
      </c>
      <c r="B6" s="249" t="s">
        <v>342</v>
      </c>
      <c r="D6" s="593"/>
      <c r="E6" s="569"/>
    </row>
    <row r="7" spans="1:8" x14ac:dyDescent="0.25">
      <c r="A7" s="1138"/>
      <c r="B7" s="202" t="s">
        <v>395</v>
      </c>
      <c r="D7" s="103"/>
      <c r="E7" s="569"/>
    </row>
    <row r="8" spans="1:8" ht="18" x14ac:dyDescent="0.35">
      <c r="A8" s="1138" t="s">
        <v>21</v>
      </c>
      <c r="B8" s="889" t="s">
        <v>392</v>
      </c>
      <c r="C8" s="634"/>
      <c r="D8" s="890"/>
      <c r="E8" s="835"/>
    </row>
    <row r="9" spans="1:8" x14ac:dyDescent="0.25">
      <c r="A9" s="1138"/>
      <c r="B9" s="1060"/>
      <c r="C9" s="31"/>
      <c r="D9" s="137"/>
      <c r="E9" s="868"/>
    </row>
    <row r="10" spans="1:8" ht="18" x14ac:dyDescent="0.35">
      <c r="A10" s="1138" t="s">
        <v>21</v>
      </c>
      <c r="B10" s="833" t="s">
        <v>393</v>
      </c>
      <c r="C10" s="891"/>
      <c r="D10" s="892"/>
      <c r="E10" s="872"/>
    </row>
    <row r="11" spans="1:8" x14ac:dyDescent="0.25">
      <c r="A11" s="1138"/>
      <c r="B11" s="1060"/>
      <c r="C11" s="31"/>
      <c r="D11" s="137"/>
      <c r="E11" s="868"/>
      <c r="H11" s="1138" t="s">
        <v>398</v>
      </c>
    </row>
    <row r="12" spans="1:8" x14ac:dyDescent="0.25">
      <c r="A12" s="1138"/>
      <c r="B12" s="893" t="s">
        <v>399</v>
      </c>
      <c r="C12" s="894"/>
      <c r="D12" s="895"/>
      <c r="E12" s="743"/>
      <c r="F12" s="16" t="s">
        <v>354</v>
      </c>
      <c r="G12" s="592"/>
      <c r="H12" s="570"/>
    </row>
    <row r="13" spans="1:8" x14ac:dyDescent="0.25">
      <c r="A13" s="1138"/>
      <c r="B13" s="208" t="s">
        <v>236</v>
      </c>
      <c r="D13" s="103"/>
      <c r="E13" s="223"/>
    </row>
    <row r="14" spans="1:8" x14ac:dyDescent="0.25">
      <c r="A14" s="1138" t="s">
        <v>21</v>
      </c>
      <c r="B14" s="833" t="s">
        <v>250</v>
      </c>
      <c r="C14" s="345"/>
      <c r="D14" s="773"/>
      <c r="E14" s="634"/>
    </row>
    <row r="15" spans="1:8" x14ac:dyDescent="0.25">
      <c r="A15" s="1138"/>
      <c r="B15" s="1060"/>
      <c r="D15" s="103"/>
      <c r="E15" s="223"/>
    </row>
    <row r="16" spans="1:8" x14ac:dyDescent="0.25">
      <c r="A16" s="1138" t="s">
        <v>21</v>
      </c>
      <c r="B16" s="833" t="s">
        <v>13</v>
      </c>
      <c r="C16" s="345"/>
      <c r="D16" s="773"/>
      <c r="E16" s="634"/>
    </row>
    <row r="17" spans="1:5" x14ac:dyDescent="0.25">
      <c r="A17" s="1138"/>
      <c r="B17" s="208" t="s">
        <v>23</v>
      </c>
      <c r="D17" s="103"/>
      <c r="E17" s="223"/>
    </row>
    <row r="18" spans="1:5" x14ac:dyDescent="0.25">
      <c r="A18" s="1138" t="s">
        <v>21</v>
      </c>
      <c r="B18" s="1054"/>
      <c r="C18" s="345"/>
      <c r="D18" s="770"/>
      <c r="E18" s="634"/>
    </row>
    <row r="19" spans="1:5" x14ac:dyDescent="0.25">
      <c r="B19" s="208" t="s">
        <v>262</v>
      </c>
      <c r="D19" s="1138"/>
      <c r="E19" s="223"/>
    </row>
    <row r="20" spans="1:5" x14ac:dyDescent="0.25">
      <c r="B20" s="208"/>
      <c r="D20" s="1138"/>
    </row>
    <row r="21" spans="1:5" x14ac:dyDescent="0.25">
      <c r="A21" s="203" t="s">
        <v>245</v>
      </c>
      <c r="D21" s="1138"/>
    </row>
    <row r="22" spans="1:5" x14ac:dyDescent="0.25">
      <c r="B22" s="208" t="s">
        <v>236</v>
      </c>
      <c r="D22" s="1138"/>
      <c r="E22" s="223"/>
    </row>
    <row r="23" spans="1:5" x14ac:dyDescent="0.25">
      <c r="A23" s="1138" t="s">
        <v>18</v>
      </c>
      <c r="B23" s="1054"/>
      <c r="C23" s="345"/>
      <c r="D23" s="1038"/>
      <c r="E23" s="634"/>
    </row>
    <row r="24" spans="1:5" x14ac:dyDescent="0.25">
      <c r="A24" s="1138"/>
      <c r="B24" s="203" t="s">
        <v>339</v>
      </c>
      <c r="C24" s="16"/>
      <c r="D24" s="117"/>
      <c r="E24" s="102"/>
    </row>
    <row r="25" spans="1:5" x14ac:dyDescent="0.25">
      <c r="A25" s="1138" t="s">
        <v>18</v>
      </c>
      <c r="B25" s="1054"/>
      <c r="C25" s="345"/>
      <c r="D25" s="1038"/>
      <c r="E25" s="634"/>
    </row>
    <row r="26" spans="1:5" x14ac:dyDescent="0.25">
      <c r="A26" s="1138"/>
      <c r="B26" s="203" t="s">
        <v>340</v>
      </c>
      <c r="C26" s="16"/>
      <c r="D26" s="117"/>
      <c r="E26" s="102"/>
    </row>
    <row r="27" spans="1:5" ht="18" x14ac:dyDescent="0.35">
      <c r="A27" s="1138" t="s">
        <v>18</v>
      </c>
      <c r="B27" s="240" t="s">
        <v>342</v>
      </c>
      <c r="D27" s="1138"/>
      <c r="E27" s="223"/>
    </row>
    <row r="28" spans="1:5" ht="18" x14ac:dyDescent="0.35">
      <c r="A28" s="1138" t="s">
        <v>18</v>
      </c>
      <c r="B28" s="833" t="s">
        <v>392</v>
      </c>
      <c r="C28" s="345"/>
      <c r="D28" s="1038"/>
      <c r="E28" s="634"/>
    </row>
    <row r="29" spans="1:5" x14ac:dyDescent="0.25">
      <c r="A29" s="1138"/>
      <c r="B29" s="203" t="s">
        <v>341</v>
      </c>
      <c r="C29" s="16"/>
      <c r="D29" s="117"/>
      <c r="E29" s="102"/>
    </row>
    <row r="30" spans="1:5" ht="18" x14ac:dyDescent="0.35">
      <c r="A30" s="1138" t="s">
        <v>18</v>
      </c>
      <c r="B30" s="833" t="s">
        <v>393</v>
      </c>
      <c r="C30" s="345"/>
      <c r="D30" s="1038"/>
      <c r="E30" s="634"/>
    </row>
    <row r="31" spans="1:5" x14ac:dyDescent="0.25">
      <c r="A31" s="1138"/>
      <c r="B31" s="203" t="s">
        <v>344</v>
      </c>
      <c r="C31" s="16"/>
      <c r="D31" s="117"/>
      <c r="E31" s="102"/>
    </row>
    <row r="32" spans="1:5" x14ac:dyDescent="0.25">
      <c r="B32" s="203"/>
      <c r="C32" s="16"/>
      <c r="D32" s="117"/>
      <c r="E32" s="9"/>
    </row>
    <row r="33" spans="1:8" x14ac:dyDescent="0.25">
      <c r="A33" s="203" t="s">
        <v>348</v>
      </c>
      <c r="D33" s="1138"/>
    </row>
    <row r="34" spans="1:8" x14ac:dyDescent="0.25">
      <c r="B34" s="203" t="s">
        <v>400</v>
      </c>
      <c r="C34" s="2434">
        <v>2480</v>
      </c>
      <c r="D34" s="2434"/>
      <c r="E34" s="223"/>
      <c r="H34" s="98"/>
    </row>
    <row r="35" spans="1:8" x14ac:dyDescent="0.25">
      <c r="B35" s="836" t="s">
        <v>401</v>
      </c>
      <c r="C35" s="345"/>
      <c r="D35" s="1038"/>
      <c r="E35" s="634"/>
    </row>
    <row r="36" spans="1:8" x14ac:dyDescent="0.25">
      <c r="B36" s="208" t="s">
        <v>402</v>
      </c>
      <c r="D36" s="1138"/>
      <c r="E36" s="223"/>
    </row>
    <row r="37" spans="1:8" x14ac:dyDescent="0.25">
      <c r="A37" s="1138" t="s">
        <v>18</v>
      </c>
      <c r="B37" s="889" t="s">
        <v>355</v>
      </c>
      <c r="C37" s="345"/>
      <c r="D37" s="1038"/>
      <c r="E37" s="634"/>
    </row>
    <row r="38" spans="1:8" x14ac:dyDescent="0.25">
      <c r="B38" s="1061"/>
      <c r="C38" s="16"/>
      <c r="D38" s="117"/>
      <c r="E38" s="102"/>
    </row>
  </sheetData>
  <mergeCells count="1">
    <mergeCell ref="C34:D34"/>
  </mergeCells>
  <pageMargins left="0" right="1.8503937007874016" top="1.2204724409448819" bottom="0.70866141732283472" header="0" footer="0"/>
  <pageSetup paperSize="9" scale="90" orientation="portrait" horizontalDpi="4294967293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73">
    <tabColor rgb="FF002060"/>
  </sheetPr>
  <dimension ref="A1:K32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85546875" style="1" customWidth="1"/>
    <col min="2" max="2" width="23.140625" style="15" customWidth="1"/>
    <col min="3" max="3" width="13.42578125" style="1" bestFit="1" customWidth="1"/>
    <col min="4" max="4" width="14.42578125" style="1" bestFit="1" customWidth="1"/>
    <col min="5" max="7" width="13.42578125" style="1" bestFit="1" customWidth="1"/>
    <col min="8" max="8" width="17.42578125" style="1" customWidth="1"/>
    <col min="9" max="16384" width="10.85546875" style="1"/>
  </cols>
  <sheetData>
    <row r="1" spans="1:11" x14ac:dyDescent="0.25">
      <c r="A1" s="216" t="s">
        <v>403</v>
      </c>
    </row>
    <row r="2" spans="1:11" x14ac:dyDescent="0.25">
      <c r="A2" s="205" t="s">
        <v>404</v>
      </c>
    </row>
    <row r="3" spans="1:11" x14ac:dyDescent="0.25">
      <c r="B3" s="205"/>
    </row>
    <row r="4" spans="1:11" s="101" customFormat="1" ht="17.100000000000001" customHeight="1" x14ac:dyDescent="0.25">
      <c r="A4" s="2435" t="s">
        <v>405</v>
      </c>
      <c r="B4" s="2435"/>
      <c r="C4" s="2393" t="s">
        <v>404</v>
      </c>
      <c r="D4" s="2393"/>
      <c r="E4" s="2393"/>
      <c r="F4" s="2393"/>
      <c r="G4" s="463"/>
      <c r="H4" s="2441"/>
      <c r="I4" s="2441"/>
      <c r="J4" s="2441"/>
      <c r="K4" s="2441"/>
    </row>
    <row r="5" spans="1:11" s="101" customFormat="1" ht="17.100000000000001" customHeight="1" x14ac:dyDescent="0.25">
      <c r="A5" s="2436" t="s">
        <v>406</v>
      </c>
      <c r="B5" s="2436"/>
      <c r="C5" s="2397" t="s">
        <v>407</v>
      </c>
      <c r="D5" s="2398"/>
      <c r="E5" s="2397" t="s">
        <v>408</v>
      </c>
      <c r="F5" s="2399"/>
      <c r="G5" s="464"/>
      <c r="H5" s="2441"/>
      <c r="I5" s="2441"/>
      <c r="J5" s="2441"/>
      <c r="K5" s="2441"/>
    </row>
    <row r="6" spans="1:11" s="101" customFormat="1" ht="17.100000000000001" customHeight="1" x14ac:dyDescent="0.25">
      <c r="A6" s="2437" t="s">
        <v>363</v>
      </c>
      <c r="B6" s="2437"/>
      <c r="C6" s="853" t="s">
        <v>409</v>
      </c>
      <c r="D6" s="853" t="s">
        <v>410</v>
      </c>
      <c r="E6" s="853" t="s">
        <v>411</v>
      </c>
      <c r="F6" s="853" t="s">
        <v>412</v>
      </c>
      <c r="G6" s="464"/>
      <c r="H6" s="465"/>
      <c r="I6" s="465"/>
      <c r="J6" s="465"/>
      <c r="K6" s="465"/>
    </row>
    <row r="7" spans="1:11" x14ac:dyDescent="0.25">
      <c r="A7" s="2270"/>
      <c r="B7" s="272" t="s">
        <v>413</v>
      </c>
      <c r="C7" s="594"/>
      <c r="D7" s="594"/>
      <c r="E7" s="579"/>
      <c r="F7" s="579"/>
      <c r="G7" s="273"/>
      <c r="H7" s="108"/>
      <c r="I7" s="108"/>
      <c r="J7" s="108"/>
      <c r="K7" s="108"/>
    </row>
    <row r="8" spans="1:11" x14ac:dyDescent="0.25">
      <c r="A8" s="422" t="s">
        <v>18</v>
      </c>
      <c r="B8" s="1069"/>
      <c r="C8" s="595"/>
      <c r="D8" s="595"/>
      <c r="E8" s="462"/>
      <c r="F8" s="462"/>
      <c r="G8" s="291"/>
      <c r="H8" s="108"/>
      <c r="I8" s="108"/>
      <c r="J8" s="108"/>
      <c r="K8" s="108"/>
    </row>
    <row r="9" spans="1:11" x14ac:dyDescent="0.25">
      <c r="A9" s="896"/>
      <c r="B9" s="2272" t="s">
        <v>339</v>
      </c>
      <c r="C9" s="2261"/>
      <c r="D9" s="2265"/>
      <c r="E9" s="2263"/>
      <c r="F9" s="2263"/>
      <c r="G9" s="273"/>
      <c r="H9" s="108"/>
      <c r="I9" s="292"/>
      <c r="J9" s="108"/>
      <c r="K9" s="108"/>
    </row>
    <row r="10" spans="1:11" x14ac:dyDescent="0.25">
      <c r="A10" s="422" t="s">
        <v>18</v>
      </c>
      <c r="B10" s="2273"/>
      <c r="C10" s="596"/>
      <c r="D10" s="596"/>
      <c r="E10" s="597"/>
      <c r="F10" s="597"/>
      <c r="G10" s="273"/>
      <c r="H10" s="2438"/>
      <c r="I10" s="2438"/>
      <c r="J10" s="2438"/>
      <c r="K10" s="2438"/>
    </row>
    <row r="11" spans="1:11" x14ac:dyDescent="0.25">
      <c r="A11" s="896"/>
      <c r="B11" s="2272" t="s">
        <v>340</v>
      </c>
      <c r="C11" s="2266"/>
      <c r="D11" s="2266"/>
      <c r="E11" s="2267"/>
      <c r="F11" s="2267"/>
      <c r="G11" s="291"/>
      <c r="H11" s="2438"/>
      <c r="I11" s="2438"/>
      <c r="J11" s="2438"/>
      <c r="K11" s="2438"/>
    </row>
    <row r="12" spans="1:11" x14ac:dyDescent="0.25">
      <c r="A12" s="896"/>
      <c r="B12" s="2274"/>
      <c r="C12" s="2448"/>
      <c r="D12" s="2449"/>
      <c r="E12" s="2450"/>
      <c r="F12" s="2451"/>
      <c r="G12" s="273"/>
      <c r="H12" s="2440"/>
      <c r="I12" s="2440"/>
      <c r="J12" s="2438"/>
      <c r="K12" s="2438"/>
    </row>
    <row r="13" spans="1:11" x14ac:dyDescent="0.25">
      <c r="A13" s="422" t="s">
        <v>18</v>
      </c>
      <c r="B13" s="2273"/>
      <c r="C13" s="2452"/>
      <c r="D13" s="2453"/>
      <c r="E13" s="2452"/>
      <c r="F13" s="2453"/>
      <c r="G13" s="273"/>
      <c r="H13" s="2438"/>
      <c r="I13" s="2438"/>
      <c r="J13" s="2438"/>
      <c r="K13" s="2438"/>
    </row>
    <row r="14" spans="1:11" x14ac:dyDescent="0.25">
      <c r="A14" s="896"/>
      <c r="B14" s="2272" t="s">
        <v>341</v>
      </c>
      <c r="C14" s="2454"/>
      <c r="D14" s="2455"/>
      <c r="E14" s="2454"/>
      <c r="F14" s="2455"/>
      <c r="G14" s="291"/>
      <c r="H14" s="2438"/>
      <c r="I14" s="2438"/>
      <c r="J14" s="2438"/>
      <c r="K14" s="2438"/>
    </row>
    <row r="15" spans="1:11" x14ac:dyDescent="0.25">
      <c r="A15" s="896"/>
      <c r="B15" s="2274"/>
      <c r="C15" s="2442"/>
      <c r="D15" s="2443"/>
      <c r="E15" s="2443"/>
      <c r="F15" s="2444"/>
      <c r="G15" s="293"/>
      <c r="H15" s="2439"/>
      <c r="I15" s="2439"/>
      <c r="J15" s="2439"/>
      <c r="K15" s="2439"/>
    </row>
    <row r="16" spans="1:11" x14ac:dyDescent="0.25">
      <c r="A16" s="422" t="s">
        <v>18</v>
      </c>
      <c r="B16" s="2274" t="s">
        <v>414</v>
      </c>
      <c r="C16" s="2442"/>
      <c r="D16" s="2443"/>
      <c r="E16" s="2443"/>
      <c r="F16" s="2444"/>
    </row>
    <row r="17" spans="1:6" x14ac:dyDescent="0.25">
      <c r="A17" s="2271"/>
      <c r="B17" s="2275"/>
      <c r="C17" s="2445"/>
      <c r="D17" s="2446"/>
      <c r="E17" s="2446"/>
      <c r="F17" s="2447"/>
    </row>
    <row r="18" spans="1:6" x14ac:dyDescent="0.25">
      <c r="B18" s="627"/>
    </row>
    <row r="29" spans="1:6" x14ac:dyDescent="0.25">
      <c r="D29" s="27"/>
    </row>
    <row r="30" spans="1:6" x14ac:dyDescent="0.25">
      <c r="D30" s="27"/>
    </row>
    <row r="31" spans="1:6" x14ac:dyDescent="0.25">
      <c r="D31" s="27"/>
    </row>
    <row r="32" spans="1:6" x14ac:dyDescent="0.25">
      <c r="D32" s="27"/>
    </row>
  </sheetData>
  <mergeCells count="27">
    <mergeCell ref="C5:D5"/>
    <mergeCell ref="E5:F5"/>
    <mergeCell ref="C16:F16"/>
    <mergeCell ref="C17:F17"/>
    <mergeCell ref="C12:D12"/>
    <mergeCell ref="E12:F12"/>
    <mergeCell ref="C15:F15"/>
    <mergeCell ref="C13:D13"/>
    <mergeCell ref="E13:F13"/>
    <mergeCell ref="C14:D14"/>
    <mergeCell ref="E14:F14"/>
    <mergeCell ref="A4:B4"/>
    <mergeCell ref="A5:B5"/>
    <mergeCell ref="A6:B6"/>
    <mergeCell ref="H14:K14"/>
    <mergeCell ref="H15:K15"/>
    <mergeCell ref="H11:I11"/>
    <mergeCell ref="J11:K11"/>
    <mergeCell ref="H12:I12"/>
    <mergeCell ref="J12:K12"/>
    <mergeCell ref="H13:K13"/>
    <mergeCell ref="H4:K4"/>
    <mergeCell ref="H5:I5"/>
    <mergeCell ref="J5:K5"/>
    <mergeCell ref="H10:I10"/>
    <mergeCell ref="J10:K10"/>
    <mergeCell ref="C4:F4"/>
  </mergeCells>
  <pageMargins left="0" right="1.8503937007874016" top="1.2204724409448819" bottom="0.70866141732283472" header="0" footer="0"/>
  <pageSetup paperSize="9" scale="90" orientation="portrait" horizontalDpi="4294967293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Tabelle76">
    <tabColor rgb="FF002060"/>
  </sheetPr>
  <dimension ref="A1:D45"/>
  <sheetViews>
    <sheetView zoomScaleNormal="100" zoomScalePageLayoutView="220" workbookViewId="0">
      <selection activeCell="A3" sqref="A3"/>
    </sheetView>
  </sheetViews>
  <sheetFormatPr baseColWidth="10" defaultColWidth="10.85546875" defaultRowHeight="15" x14ac:dyDescent="0.25"/>
  <cols>
    <col min="1" max="1" width="3" style="1" customWidth="1"/>
    <col min="2" max="2" width="28.5703125" style="15" customWidth="1"/>
    <col min="3" max="4" width="12.42578125" style="22" customWidth="1"/>
    <col min="5" max="6" width="10.85546875" style="1"/>
    <col min="7" max="7" width="11.85546875" style="1" customWidth="1"/>
    <col min="8" max="16384" width="10.85546875" style="1"/>
  </cols>
  <sheetData>
    <row r="1" spans="1:4" x14ac:dyDescent="0.25">
      <c r="A1" s="250" t="s">
        <v>415</v>
      </c>
    </row>
    <row r="2" spans="1:4" x14ac:dyDescent="0.25">
      <c r="A2" s="205" t="s">
        <v>416</v>
      </c>
    </row>
    <row r="3" spans="1:4" x14ac:dyDescent="0.25">
      <c r="A3" s="205"/>
    </row>
    <row r="4" spans="1:4" x14ac:dyDescent="0.25">
      <c r="A4" s="248" t="s">
        <v>3</v>
      </c>
    </row>
    <row r="5" spans="1:4" x14ac:dyDescent="0.25">
      <c r="A5" s="199" t="s">
        <v>417</v>
      </c>
    </row>
    <row r="6" spans="1:4" x14ac:dyDescent="0.25">
      <c r="A6" s="466" t="s">
        <v>418</v>
      </c>
      <c r="B6" s="466"/>
      <c r="C6" s="897" t="s">
        <v>419</v>
      </c>
      <c r="D6" s="1172" t="s">
        <v>420</v>
      </c>
    </row>
    <row r="7" spans="1:4" x14ac:dyDescent="0.25">
      <c r="B7" s="15" t="s">
        <v>236</v>
      </c>
      <c r="C7" s="252"/>
      <c r="D7" s="602"/>
    </row>
    <row r="8" spans="1:4" x14ac:dyDescent="0.25">
      <c r="A8" s="1139" t="s">
        <v>18</v>
      </c>
      <c r="B8" s="759" t="s">
        <v>421</v>
      </c>
      <c r="C8" s="624"/>
      <c r="D8" s="603"/>
    </row>
    <row r="9" spans="1:4" x14ac:dyDescent="0.25">
      <c r="B9" s="1048"/>
      <c r="C9" s="534"/>
      <c r="D9" s="604"/>
    </row>
    <row r="10" spans="1:4" x14ac:dyDescent="0.25">
      <c r="C10" s="79"/>
      <c r="D10" s="79"/>
    </row>
    <row r="11" spans="1:4" x14ac:dyDescent="0.25">
      <c r="A11" s="199" t="s">
        <v>423</v>
      </c>
      <c r="C11" s="79"/>
      <c r="D11" s="79"/>
    </row>
    <row r="12" spans="1:4" x14ac:dyDescent="0.25">
      <c r="A12" s="466" t="s">
        <v>418</v>
      </c>
      <c r="B12" s="466"/>
      <c r="C12" s="897" t="s">
        <v>419</v>
      </c>
      <c r="D12" s="1172" t="s">
        <v>420</v>
      </c>
    </row>
    <row r="13" spans="1:4" x14ac:dyDescent="0.25">
      <c r="B13" s="15" t="s">
        <v>236</v>
      </c>
      <c r="C13" s="252"/>
      <c r="D13" s="602"/>
    </row>
    <row r="14" spans="1:4" x14ac:dyDescent="0.25">
      <c r="A14" s="1139" t="s">
        <v>18</v>
      </c>
      <c r="B14" s="759" t="s">
        <v>337</v>
      </c>
      <c r="C14" s="624"/>
      <c r="D14" s="603"/>
    </row>
    <row r="15" spans="1:4" x14ac:dyDescent="0.25">
      <c r="B15" s="1048"/>
      <c r="C15" s="534"/>
      <c r="D15" s="604"/>
    </row>
    <row r="16" spans="1:4" x14ac:dyDescent="0.25">
      <c r="C16" s="36"/>
      <c r="D16" s="36"/>
    </row>
    <row r="17" spans="1:4" x14ac:dyDescent="0.25">
      <c r="A17" s="15"/>
      <c r="B17" s="15" t="s">
        <v>237</v>
      </c>
    </row>
    <row r="18" spans="1:4" x14ac:dyDescent="0.25">
      <c r="A18" s="15"/>
    </row>
    <row r="19" spans="1:4" x14ac:dyDescent="0.25">
      <c r="A19" s="15"/>
    </row>
    <row r="20" spans="1:4" x14ac:dyDescent="0.25">
      <c r="A20" s="15"/>
    </row>
    <row r="22" spans="1:4" x14ac:dyDescent="0.25">
      <c r="A22" s="199" t="s">
        <v>40</v>
      </c>
      <c r="C22" s="2456" t="s">
        <v>424</v>
      </c>
      <c r="D22" s="2456"/>
    </row>
    <row r="23" spans="1:4" x14ac:dyDescent="0.25">
      <c r="B23" s="466" t="s">
        <v>418</v>
      </c>
      <c r="C23" s="897" t="s">
        <v>419</v>
      </c>
      <c r="D23" s="1172" t="s">
        <v>420</v>
      </c>
    </row>
    <row r="24" spans="1:4" x14ac:dyDescent="0.25">
      <c r="B24" s="15" t="s">
        <v>425</v>
      </c>
      <c r="C24" s="252"/>
      <c r="D24" s="602"/>
    </row>
    <row r="25" spans="1:4" x14ac:dyDescent="0.25">
      <c r="A25" s="1139" t="s">
        <v>18</v>
      </c>
      <c r="B25" s="759" t="s">
        <v>320</v>
      </c>
      <c r="C25" s="624"/>
      <c r="D25" s="603"/>
    </row>
    <row r="26" spans="1:4" x14ac:dyDescent="0.25">
      <c r="B26" s="199" t="s">
        <v>399</v>
      </c>
      <c r="C26" s="252"/>
      <c r="D26" s="602"/>
    </row>
    <row r="27" spans="1:4" x14ac:dyDescent="0.25">
      <c r="B27" s="466" t="s">
        <v>426</v>
      </c>
      <c r="C27" s="898">
        <v>400</v>
      </c>
      <c r="D27" s="1173">
        <v>2000</v>
      </c>
    </row>
    <row r="28" spans="1:4" x14ac:dyDescent="0.25">
      <c r="B28" s="210" t="s">
        <v>427</v>
      </c>
      <c r="C28" s="102"/>
      <c r="D28" s="606"/>
    </row>
    <row r="30" spans="1:4" x14ac:dyDescent="0.25">
      <c r="A30" s="15"/>
      <c r="B30" s="15" t="s">
        <v>428</v>
      </c>
    </row>
    <row r="31" spans="1:4" x14ac:dyDescent="0.25">
      <c r="A31" s="15"/>
    </row>
    <row r="32" spans="1:4" x14ac:dyDescent="0.25">
      <c r="A32" s="15"/>
    </row>
    <row r="34" spans="1:4" x14ac:dyDescent="0.25">
      <c r="A34" s="199" t="s">
        <v>245</v>
      </c>
      <c r="B34" s="490"/>
      <c r="C34" s="899" t="s">
        <v>429</v>
      </c>
      <c r="D34" s="1174" t="s">
        <v>430</v>
      </c>
    </row>
    <row r="35" spans="1:4" x14ac:dyDescent="0.25">
      <c r="B35" s="15" t="s">
        <v>431</v>
      </c>
      <c r="C35" s="62">
        <v>10000</v>
      </c>
      <c r="D35" s="1175">
        <v>13000</v>
      </c>
    </row>
    <row r="36" spans="1:4" x14ac:dyDescent="0.25">
      <c r="B36" s="15" t="s">
        <v>236</v>
      </c>
      <c r="C36" s="558"/>
      <c r="D36" s="606"/>
    </row>
    <row r="37" spans="1:4" x14ac:dyDescent="0.25">
      <c r="A37" s="1139" t="s">
        <v>18</v>
      </c>
      <c r="B37" s="905"/>
      <c r="C37" s="634"/>
      <c r="D37" s="587"/>
    </row>
    <row r="38" spans="1:4" x14ac:dyDescent="0.25">
      <c r="B38" s="466" t="s">
        <v>432</v>
      </c>
      <c r="C38" s="634"/>
      <c r="D38" s="587"/>
    </row>
    <row r="39" spans="1:4" x14ac:dyDescent="0.25">
      <c r="B39" s="199" t="s">
        <v>433</v>
      </c>
      <c r="C39" s="309"/>
      <c r="D39" s="584"/>
    </row>
    <row r="40" spans="1:4" x14ac:dyDescent="0.25">
      <c r="B40" s="15" t="s">
        <v>434</v>
      </c>
      <c r="C40" s="532"/>
      <c r="D40" s="606"/>
    </row>
    <row r="41" spans="1:4" x14ac:dyDescent="0.25">
      <c r="D41" s="7"/>
    </row>
    <row r="42" spans="1:4" x14ac:dyDescent="0.25">
      <c r="A42" s="15"/>
      <c r="B42" s="15" t="s">
        <v>237</v>
      </c>
    </row>
    <row r="43" spans="1:4" x14ac:dyDescent="0.25">
      <c r="A43" s="251"/>
      <c r="B43" s="1046"/>
      <c r="C43" s="532"/>
      <c r="D43" s="532"/>
    </row>
    <row r="44" spans="1:4" x14ac:dyDescent="0.25">
      <c r="B44" s="1046"/>
      <c r="C44" s="532"/>
      <c r="D44" s="532"/>
    </row>
    <row r="45" spans="1:4" x14ac:dyDescent="0.25">
      <c r="B45" s="1046"/>
      <c r="C45" s="532"/>
      <c r="D45" s="532"/>
    </row>
  </sheetData>
  <mergeCells count="1">
    <mergeCell ref="C22:D22"/>
  </mergeCells>
  <pageMargins left="0" right="1.8503937007874016" top="1.2204724409448819" bottom="0.70866141732283472" header="0" footer="0"/>
  <pageSetup paperSize="9" scale="88" orientation="portrait" horizontalDpi="4294967293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Tabelle77">
    <tabColor rgb="FF002060"/>
  </sheetPr>
  <dimension ref="A1:E28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35.28515625" style="15" customWidth="1"/>
    <col min="3" max="3" width="11.42578125" style="1" bestFit="1" customWidth="1"/>
    <col min="4" max="4" width="12.28515625" style="1" bestFit="1" customWidth="1"/>
    <col min="5" max="5" width="14" style="1" bestFit="1" customWidth="1"/>
    <col min="6" max="16384" width="10.85546875" style="1"/>
  </cols>
  <sheetData>
    <row r="1" spans="1:5" x14ac:dyDescent="0.25">
      <c r="A1" s="248" t="s">
        <v>435</v>
      </c>
    </row>
    <row r="2" spans="1:5" x14ac:dyDescent="0.25">
      <c r="A2" s="205" t="s">
        <v>436</v>
      </c>
    </row>
    <row r="3" spans="1:5" x14ac:dyDescent="0.25">
      <c r="A3" s="205"/>
    </row>
    <row r="4" spans="1:5" s="420" customFormat="1" ht="17.100000000000001" customHeight="1" x14ac:dyDescent="0.25">
      <c r="A4" s="375" t="s">
        <v>437</v>
      </c>
      <c r="B4" s="467"/>
    </row>
    <row r="5" spans="1:5" s="101" customFormat="1" ht="17.100000000000001" customHeight="1" x14ac:dyDescent="0.25">
      <c r="A5" s="2460"/>
      <c r="B5" s="2460"/>
      <c r="C5" s="900" t="s">
        <v>438</v>
      </c>
      <c r="D5" s="901" t="s">
        <v>439</v>
      </c>
      <c r="E5" s="1148" t="s">
        <v>440</v>
      </c>
    </row>
    <row r="6" spans="1:5" x14ac:dyDescent="0.25">
      <c r="A6" s="2461" t="s">
        <v>441</v>
      </c>
      <c r="B6" s="2461"/>
      <c r="C6" s="1256">
        <v>50</v>
      </c>
      <c r="D6" s="1256">
        <v>120</v>
      </c>
      <c r="E6" s="1256">
        <v>120</v>
      </c>
    </row>
    <row r="7" spans="1:5" ht="15.75" thickBot="1" x14ac:dyDescent="0.3">
      <c r="A7" s="2462"/>
      <c r="B7" s="2462"/>
      <c r="C7" s="1257">
        <v>40</v>
      </c>
      <c r="D7" s="1257">
        <v>30</v>
      </c>
      <c r="E7" s="1257">
        <v>85</v>
      </c>
    </row>
    <row r="8" spans="1:5" x14ac:dyDescent="0.25">
      <c r="A8" s="2463" t="s">
        <v>338</v>
      </c>
      <c r="B8" s="2463"/>
      <c r="C8" s="575"/>
      <c r="D8" s="575"/>
      <c r="E8" s="575"/>
    </row>
    <row r="9" spans="1:5" ht="15.75" thickBot="1" x14ac:dyDescent="0.3">
      <c r="A9" s="2464" t="s">
        <v>442</v>
      </c>
      <c r="B9" s="2464"/>
      <c r="C9" s="1258">
        <v>2</v>
      </c>
      <c r="D9" s="1258">
        <v>4</v>
      </c>
      <c r="E9" s="1258">
        <v>1</v>
      </c>
    </row>
    <row r="10" spans="1:5" x14ac:dyDescent="0.25">
      <c r="A10" s="2465" t="s">
        <v>443</v>
      </c>
      <c r="B10" s="2465"/>
      <c r="C10" s="903"/>
      <c r="D10" s="903"/>
      <c r="E10" s="903"/>
    </row>
    <row r="11" spans="1:5" x14ac:dyDescent="0.25">
      <c r="A11" s="2466" t="s">
        <v>444</v>
      </c>
      <c r="B11" s="2466"/>
      <c r="C11" s="904"/>
      <c r="D11" s="904"/>
      <c r="E11" s="904"/>
    </row>
    <row r="13" spans="1:5" s="420" customFormat="1" ht="17.100000000000001" customHeight="1" x14ac:dyDescent="0.25">
      <c r="A13" s="375" t="s">
        <v>445</v>
      </c>
      <c r="B13" s="467"/>
    </row>
    <row r="14" spans="1:5" x14ac:dyDescent="0.25">
      <c r="B14" s="15" t="s">
        <v>446</v>
      </c>
      <c r="E14" s="598"/>
    </row>
    <row r="15" spans="1:5" x14ac:dyDescent="0.25">
      <c r="A15" s="1139" t="s">
        <v>18</v>
      </c>
      <c r="B15" s="905"/>
      <c r="C15" s="906"/>
      <c r="D15" s="538"/>
      <c r="E15" s="907"/>
    </row>
    <row r="16" spans="1:5" x14ac:dyDescent="0.25">
      <c r="A16" s="1139"/>
      <c r="B16" s="15" t="s">
        <v>447</v>
      </c>
      <c r="C16" s="22"/>
      <c r="E16" s="598"/>
    </row>
    <row r="17" spans="1:5" x14ac:dyDescent="0.25">
      <c r="A17" s="1139" t="s">
        <v>18</v>
      </c>
      <c r="B17" s="905"/>
      <c r="C17" s="906"/>
      <c r="D17" s="538"/>
      <c r="E17" s="907"/>
    </row>
    <row r="18" spans="1:5" x14ac:dyDescent="0.25">
      <c r="A18" s="1139"/>
      <c r="B18" s="15" t="s">
        <v>447</v>
      </c>
      <c r="C18" s="22"/>
      <c r="E18" s="598"/>
    </row>
    <row r="19" spans="1:5" x14ac:dyDescent="0.25">
      <c r="A19" s="1139" t="s">
        <v>18</v>
      </c>
      <c r="B19" s="905"/>
      <c r="C19" s="906"/>
      <c r="D19" s="538"/>
      <c r="E19" s="907"/>
    </row>
    <row r="20" spans="1:5" x14ac:dyDescent="0.25">
      <c r="A20" s="1139"/>
      <c r="B20" s="15" t="s">
        <v>447</v>
      </c>
      <c r="E20" s="598"/>
    </row>
    <row r="21" spans="1:5" x14ac:dyDescent="0.25">
      <c r="A21" s="1139"/>
      <c r="B21" s="199"/>
      <c r="E21" s="30"/>
    </row>
    <row r="22" spans="1:5" s="101" customFormat="1" ht="17.100000000000001" customHeight="1" x14ac:dyDescent="0.25">
      <c r="A22" s="2460"/>
      <c r="B22" s="2460"/>
      <c r="C22" s="900" t="s">
        <v>438</v>
      </c>
      <c r="D22" s="901" t="s">
        <v>439</v>
      </c>
      <c r="E22" s="1148" t="s">
        <v>440</v>
      </c>
    </row>
    <row r="23" spans="1:5" x14ac:dyDescent="0.25">
      <c r="A23" s="473"/>
      <c r="B23" s="468" t="s">
        <v>448</v>
      </c>
      <c r="C23" s="908"/>
      <c r="D23" s="908"/>
      <c r="E23" s="908"/>
    </row>
    <row r="24" spans="1:5" x14ac:dyDescent="0.25">
      <c r="A24" s="473"/>
      <c r="B24" s="469" t="s">
        <v>449</v>
      </c>
      <c r="C24" s="883"/>
      <c r="D24" s="883"/>
      <c r="E24" s="883"/>
    </row>
    <row r="25" spans="1:5" ht="15.75" thickBot="1" x14ac:dyDescent="0.3">
      <c r="A25" s="475"/>
      <c r="B25" s="470" t="s">
        <v>450</v>
      </c>
      <c r="C25" s="902"/>
      <c r="D25" s="902"/>
      <c r="E25" s="902"/>
    </row>
    <row r="26" spans="1:5" x14ac:dyDescent="0.25">
      <c r="A26" s="474"/>
      <c r="B26" s="471" t="s">
        <v>451</v>
      </c>
      <c r="C26" s="2457"/>
      <c r="D26" s="2457"/>
      <c r="E26" s="2457"/>
    </row>
    <row r="27" spans="1:5" ht="15.75" thickBot="1" x14ac:dyDescent="0.3">
      <c r="A27" s="475" t="s">
        <v>18</v>
      </c>
      <c r="B27" s="1259"/>
      <c r="C27" s="2458"/>
      <c r="D27" s="2458"/>
      <c r="E27" s="2458"/>
    </row>
    <row r="28" spans="1:5" x14ac:dyDescent="0.25">
      <c r="A28" s="422"/>
      <c r="B28" s="471" t="s">
        <v>452</v>
      </c>
      <c r="C28" s="2459"/>
      <c r="D28" s="2459"/>
      <c r="E28" s="2459"/>
    </row>
  </sheetData>
  <mergeCells count="11">
    <mergeCell ref="C26:E26"/>
    <mergeCell ref="C27:E27"/>
    <mergeCell ref="C28:E28"/>
    <mergeCell ref="A5:B5"/>
    <mergeCell ref="A6:B6"/>
    <mergeCell ref="A7:B7"/>
    <mergeCell ref="A8:B8"/>
    <mergeCell ref="A9:B9"/>
    <mergeCell ref="A10:B10"/>
    <mergeCell ref="A11:B11"/>
    <mergeCell ref="A22:B22"/>
  </mergeCells>
  <pageMargins left="0" right="1.8503937007874016" top="1.2204724409448819" bottom="0.70866141732283472" header="0" footer="0"/>
  <pageSetup paperSize="9" scale="90" orientation="portrait" horizontalDpi="4294967293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Tabelle81">
    <tabColor rgb="FF002060"/>
  </sheetPr>
  <dimension ref="A1:D32"/>
  <sheetViews>
    <sheetView zoomScaleNormal="100" zoomScalePageLayoutView="220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25.85546875" style="15" customWidth="1"/>
    <col min="3" max="4" width="12.42578125" style="22" customWidth="1"/>
    <col min="5" max="16384" width="10.85546875" style="1"/>
  </cols>
  <sheetData>
    <row r="1" spans="1:4" x14ac:dyDescent="0.25">
      <c r="A1" s="248" t="s">
        <v>453</v>
      </c>
    </row>
    <row r="2" spans="1:4" x14ac:dyDescent="0.25">
      <c r="A2" s="205" t="s">
        <v>1107</v>
      </c>
    </row>
    <row r="3" spans="1:4" x14ac:dyDescent="0.25">
      <c r="B3" s="205"/>
    </row>
    <row r="4" spans="1:4" x14ac:dyDescent="0.25">
      <c r="A4" s="248" t="s">
        <v>3</v>
      </c>
    </row>
    <row r="5" spans="1:4" x14ac:dyDescent="0.25">
      <c r="B5" s="229"/>
      <c r="C5" s="476" t="s">
        <v>454</v>
      </c>
      <c r="D5" s="477" t="s">
        <v>455</v>
      </c>
    </row>
    <row r="6" spans="1:4" x14ac:dyDescent="0.25">
      <c r="B6" s="229" t="s">
        <v>236</v>
      </c>
      <c r="C6" s="599"/>
      <c r="D6" s="602"/>
    </row>
    <row r="7" spans="1:4" x14ac:dyDescent="0.25">
      <c r="A7" s="1" t="s">
        <v>18</v>
      </c>
      <c r="B7" s="905"/>
      <c r="C7" s="624"/>
      <c r="D7" s="603"/>
    </row>
    <row r="8" spans="1:4" x14ac:dyDescent="0.25">
      <c r="B8" s="228" t="s">
        <v>352</v>
      </c>
      <c r="C8" s="600"/>
      <c r="D8" s="604"/>
    </row>
    <row r="10" spans="1:4" x14ac:dyDescent="0.25">
      <c r="A10" s="199" t="s">
        <v>40</v>
      </c>
      <c r="C10" s="1"/>
      <c r="D10" s="1"/>
    </row>
    <row r="11" spans="1:4" x14ac:dyDescent="0.25">
      <c r="B11" s="200" t="s">
        <v>456</v>
      </c>
      <c r="C11" s="1"/>
      <c r="D11" s="601"/>
    </row>
    <row r="12" spans="1:4" x14ac:dyDescent="0.25">
      <c r="B12" s="15" t="s">
        <v>236</v>
      </c>
      <c r="C12" s="1"/>
      <c r="D12" s="223"/>
    </row>
    <row r="13" spans="1:4" x14ac:dyDescent="0.25">
      <c r="A13" s="1" t="s">
        <v>18</v>
      </c>
      <c r="B13" s="905"/>
      <c r="C13" s="338"/>
      <c r="D13" s="634"/>
    </row>
    <row r="14" spans="1:4" x14ac:dyDescent="0.25">
      <c r="B14" s="15" t="s">
        <v>399</v>
      </c>
      <c r="C14" s="1"/>
      <c r="D14" s="223"/>
    </row>
    <row r="15" spans="1:4" x14ac:dyDescent="0.25">
      <c r="B15" s="199" t="s">
        <v>352</v>
      </c>
      <c r="C15" s="1"/>
      <c r="D15" s="309"/>
    </row>
    <row r="16" spans="1:4" x14ac:dyDescent="0.25">
      <c r="D16" s="1"/>
    </row>
    <row r="17" spans="1:4" s="22" customFormat="1" x14ac:dyDescent="0.25">
      <c r="A17" s="15"/>
      <c r="B17" s="22" t="s">
        <v>41</v>
      </c>
    </row>
    <row r="18" spans="1:4" s="22" customFormat="1" x14ac:dyDescent="0.25">
      <c r="A18" s="15"/>
      <c r="B18" s="532"/>
      <c r="C18" s="532"/>
      <c r="D18" s="532"/>
    </row>
    <row r="19" spans="1:4" s="22" customFormat="1" x14ac:dyDescent="0.25">
      <c r="A19" s="200"/>
      <c r="B19" s="532"/>
      <c r="C19" s="532"/>
      <c r="D19" s="532"/>
    </row>
    <row r="20" spans="1:4" s="22" customFormat="1" x14ac:dyDescent="0.25">
      <c r="B20" s="200"/>
    </row>
    <row r="21" spans="1:4" x14ac:dyDescent="0.25">
      <c r="A21" s="199" t="s">
        <v>245</v>
      </c>
    </row>
    <row r="22" spans="1:4" x14ac:dyDescent="0.25">
      <c r="B22" s="15" t="s">
        <v>424</v>
      </c>
      <c r="C22" s="476" t="s">
        <v>454</v>
      </c>
      <c r="D22" s="477" t="s">
        <v>455</v>
      </c>
    </row>
    <row r="23" spans="1:4" x14ac:dyDescent="0.25">
      <c r="B23" s="229" t="s">
        <v>236</v>
      </c>
      <c r="C23" s="599"/>
      <c r="D23" s="602"/>
    </row>
    <row r="24" spans="1:4" x14ac:dyDescent="0.25">
      <c r="A24" s="1" t="s">
        <v>18</v>
      </c>
      <c r="B24" s="905"/>
      <c r="C24" s="624"/>
      <c r="D24" s="603"/>
    </row>
    <row r="25" spans="1:4" x14ac:dyDescent="0.25">
      <c r="B25" s="228" t="s">
        <v>399</v>
      </c>
      <c r="C25" s="599"/>
      <c r="D25" s="602"/>
    </row>
    <row r="26" spans="1:4" x14ac:dyDescent="0.25">
      <c r="B26" s="466" t="s">
        <v>426</v>
      </c>
      <c r="C26" s="909"/>
      <c r="D26" s="605"/>
    </row>
    <row r="27" spans="1:4" x14ac:dyDescent="0.25">
      <c r="B27" s="254" t="s">
        <v>427</v>
      </c>
      <c r="C27" s="564"/>
      <c r="D27" s="606"/>
    </row>
    <row r="29" spans="1:4" x14ac:dyDescent="0.25">
      <c r="A29" s="15"/>
      <c r="B29" s="15" t="s">
        <v>41</v>
      </c>
    </row>
    <row r="30" spans="1:4" x14ac:dyDescent="0.25">
      <c r="A30" s="15"/>
      <c r="B30" s="1046"/>
      <c r="C30" s="532"/>
      <c r="D30" s="532"/>
    </row>
    <row r="31" spans="1:4" x14ac:dyDescent="0.25">
      <c r="A31" s="15"/>
      <c r="B31" s="1046"/>
      <c r="C31" s="532"/>
      <c r="D31" s="532"/>
    </row>
    <row r="32" spans="1:4" x14ac:dyDescent="0.25">
      <c r="B32" s="1046"/>
      <c r="C32" s="532"/>
      <c r="D32" s="532"/>
    </row>
  </sheetData>
  <pageMargins left="0" right="1.8503937007874016" top="1.2204724409448819" bottom="0.70866141732283472" header="0" footer="0"/>
  <pageSetup paperSize="9" scale="90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4">
    <tabColor theme="9"/>
  </sheetPr>
  <dimension ref="A1:F20"/>
  <sheetViews>
    <sheetView zoomScaleNormal="100" zoomScalePageLayoutView="175" workbookViewId="0">
      <selection activeCell="A3" sqref="A3"/>
    </sheetView>
  </sheetViews>
  <sheetFormatPr baseColWidth="10" defaultColWidth="11.42578125" defaultRowHeight="15" x14ac:dyDescent="0.25"/>
  <cols>
    <col min="1" max="1" width="2.7109375" customWidth="1"/>
    <col min="2" max="2" width="22.28515625" style="202" customWidth="1"/>
    <col min="3" max="3" width="7.42578125" style="1" bestFit="1" customWidth="1"/>
    <col min="4" max="4" width="8.7109375" customWidth="1"/>
    <col min="6" max="6" width="10.85546875" customWidth="1"/>
  </cols>
  <sheetData>
    <row r="1" spans="1:6" x14ac:dyDescent="0.25">
      <c r="A1" s="203" t="s">
        <v>46</v>
      </c>
    </row>
    <row r="2" spans="1:6" x14ac:dyDescent="0.25">
      <c r="A2" s="211" t="s">
        <v>47</v>
      </c>
      <c r="C2" s="22"/>
      <c r="D2" s="21"/>
    </row>
    <row r="3" spans="1:6" x14ac:dyDescent="0.25">
      <c r="B3" s="211"/>
      <c r="C3" s="22"/>
      <c r="D3" s="21"/>
    </row>
    <row r="4" spans="1:6" x14ac:dyDescent="0.25">
      <c r="A4" s="253" t="s">
        <v>3</v>
      </c>
      <c r="C4" s="22"/>
      <c r="D4" s="21"/>
    </row>
    <row r="5" spans="1:6" x14ac:dyDescent="0.25">
      <c r="B5" s="213" t="s">
        <v>17</v>
      </c>
      <c r="C5" s="37"/>
      <c r="D5" s="534"/>
    </row>
    <row r="6" spans="1:6" x14ac:dyDescent="0.25">
      <c r="A6" s="545"/>
      <c r="B6" s="1040"/>
      <c r="C6" s="546"/>
      <c r="D6" s="624"/>
    </row>
    <row r="7" spans="1:6" x14ac:dyDescent="0.25">
      <c r="A7" s="103"/>
      <c r="B7" s="539"/>
      <c r="C7" s="22"/>
      <c r="D7" s="252"/>
    </row>
    <row r="8" spans="1:6" x14ac:dyDescent="0.25">
      <c r="A8" s="545"/>
      <c r="B8" s="631" t="s">
        <v>13</v>
      </c>
      <c r="C8" s="546"/>
      <c r="D8" s="624"/>
    </row>
    <row r="9" spans="1:6" x14ac:dyDescent="0.25">
      <c r="A9" s="103"/>
      <c r="B9" s="212" t="s">
        <v>24</v>
      </c>
      <c r="C9" s="22"/>
      <c r="D9" s="252"/>
    </row>
    <row r="10" spans="1:6" x14ac:dyDescent="0.25">
      <c r="A10" s="545"/>
      <c r="B10" s="1041"/>
      <c r="C10" s="632"/>
      <c r="D10" s="624"/>
    </row>
    <row r="11" spans="1:6" x14ac:dyDescent="0.25">
      <c r="A11" s="103"/>
      <c r="B11" s="212" t="s">
        <v>48</v>
      </c>
      <c r="C11" s="325"/>
      <c r="D11" s="542"/>
    </row>
    <row r="12" spans="1:6" x14ac:dyDescent="0.25">
      <c r="B12" s="213"/>
      <c r="C12" s="22"/>
      <c r="D12" s="37"/>
    </row>
    <row r="13" spans="1:6" x14ac:dyDescent="0.25">
      <c r="A13" s="213" t="s">
        <v>40</v>
      </c>
      <c r="C13" s="22"/>
      <c r="D13" s="21"/>
    </row>
    <row r="14" spans="1:6" x14ac:dyDescent="0.25">
      <c r="B14" s="213" t="s">
        <v>17</v>
      </c>
      <c r="C14" s="37"/>
      <c r="D14" s="534"/>
      <c r="F14" s="23"/>
    </row>
    <row r="15" spans="1:6" x14ac:dyDescent="0.25">
      <c r="A15" s="545"/>
      <c r="B15" s="631" t="s">
        <v>19</v>
      </c>
      <c r="C15" s="546"/>
      <c r="D15" s="624"/>
    </row>
    <row r="16" spans="1:6" x14ac:dyDescent="0.25">
      <c r="A16" s="103"/>
      <c r="B16" s="539"/>
      <c r="C16" s="22"/>
      <c r="D16" s="252"/>
    </row>
    <row r="17" spans="1:4" x14ac:dyDescent="0.25">
      <c r="A17" s="545"/>
      <c r="B17" s="631" t="s">
        <v>13</v>
      </c>
      <c r="C17" s="546"/>
      <c r="D17" s="624"/>
    </row>
    <row r="18" spans="1:4" x14ac:dyDescent="0.25">
      <c r="A18" s="103"/>
      <c r="B18" s="212" t="s">
        <v>24</v>
      </c>
      <c r="C18" s="22"/>
      <c r="D18" s="252"/>
    </row>
    <row r="19" spans="1:4" x14ac:dyDescent="0.25">
      <c r="A19" s="545"/>
      <c r="B19" s="1040"/>
      <c r="C19" s="632"/>
      <c r="D19" s="624"/>
    </row>
    <row r="20" spans="1:4" x14ac:dyDescent="0.25">
      <c r="A20" s="103"/>
      <c r="B20" s="212" t="s">
        <v>48</v>
      </c>
      <c r="C20" s="325"/>
      <c r="D20" s="542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Tabelle82">
    <tabColor rgb="FF002060"/>
  </sheetPr>
  <dimension ref="A1:F46"/>
  <sheetViews>
    <sheetView zoomScaleNormal="100" zoomScalePageLayoutView="200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25.42578125" style="15" customWidth="1"/>
    <col min="3" max="3" width="12" style="1" bestFit="1" customWidth="1"/>
    <col min="4" max="5" width="12.7109375" style="22" customWidth="1"/>
    <col min="6" max="6" width="12.7109375" style="1" customWidth="1"/>
    <col min="7" max="7" width="10.85546875" style="1" customWidth="1"/>
    <col min="8" max="16384" width="10.85546875" style="1"/>
  </cols>
  <sheetData>
    <row r="1" spans="1:6" x14ac:dyDescent="0.25">
      <c r="A1" s="250" t="s">
        <v>457</v>
      </c>
      <c r="C1" s="64"/>
    </row>
    <row r="2" spans="1:6" x14ac:dyDescent="0.25">
      <c r="A2" s="205" t="s">
        <v>458</v>
      </c>
      <c r="C2" s="47"/>
    </row>
    <row r="3" spans="1:6" x14ac:dyDescent="0.25">
      <c r="A3" s="205"/>
      <c r="C3" s="47"/>
    </row>
    <row r="4" spans="1:6" s="101" customFormat="1" ht="17.100000000000001" customHeight="1" x14ac:dyDescent="0.25">
      <c r="A4" s="248" t="s">
        <v>3</v>
      </c>
      <c r="B4" s="265"/>
      <c r="D4" s="478" t="s">
        <v>459</v>
      </c>
      <c r="E4" s="479" t="s">
        <v>460</v>
      </c>
      <c r="F4" s="480" t="s">
        <v>461</v>
      </c>
    </row>
    <row r="5" spans="1:6" ht="15" customHeight="1" x14ac:dyDescent="0.25">
      <c r="B5" s="15" t="s">
        <v>462</v>
      </c>
      <c r="D5" s="80">
        <v>6100</v>
      </c>
      <c r="E5" s="610">
        <v>5200</v>
      </c>
      <c r="F5" s="609">
        <v>4600</v>
      </c>
    </row>
    <row r="6" spans="1:6" ht="15" customHeight="1" x14ac:dyDescent="0.25">
      <c r="B6" s="1046"/>
      <c r="D6" s="252"/>
      <c r="E6" s="602"/>
      <c r="F6" s="602"/>
    </row>
    <row r="7" spans="1:6" ht="18" x14ac:dyDescent="0.35">
      <c r="A7" s="1" t="s">
        <v>21</v>
      </c>
      <c r="B7" s="204" t="s">
        <v>342</v>
      </c>
      <c r="C7" s="607"/>
      <c r="D7" s="252"/>
      <c r="E7" s="602"/>
      <c r="F7" s="602"/>
    </row>
    <row r="8" spans="1:6" ht="15" customHeight="1" x14ac:dyDescent="0.25">
      <c r="B8" s="1046"/>
      <c r="C8" s="19"/>
      <c r="D8" s="252"/>
      <c r="E8" s="602"/>
      <c r="F8" s="602"/>
    </row>
    <row r="9" spans="1:6" ht="18" x14ac:dyDescent="0.35">
      <c r="A9" s="1" t="s">
        <v>21</v>
      </c>
      <c r="B9" s="759" t="s">
        <v>392</v>
      </c>
      <c r="C9" s="629"/>
      <c r="D9" s="624"/>
      <c r="E9" s="603"/>
      <c r="F9" s="603"/>
    </row>
    <row r="10" spans="1:6" ht="15" customHeight="1" x14ac:dyDescent="0.25">
      <c r="B10" s="1046"/>
      <c r="C10" s="19"/>
      <c r="D10" s="252"/>
      <c r="E10" s="602"/>
      <c r="F10" s="602"/>
    </row>
    <row r="11" spans="1:6" ht="18" x14ac:dyDescent="0.35">
      <c r="B11" s="759" t="s">
        <v>393</v>
      </c>
      <c r="C11" s="629"/>
      <c r="D11" s="624"/>
      <c r="E11" s="603"/>
      <c r="F11" s="603"/>
    </row>
    <row r="12" spans="1:6" ht="15" customHeight="1" x14ac:dyDescent="0.25">
      <c r="B12" s="199" t="s">
        <v>337</v>
      </c>
      <c r="C12" s="4"/>
      <c r="D12" s="534"/>
      <c r="E12" s="604"/>
      <c r="F12" s="604"/>
    </row>
    <row r="13" spans="1:6" ht="15" customHeight="1" x14ac:dyDescent="0.25">
      <c r="B13" s="466" t="s">
        <v>236</v>
      </c>
      <c r="C13" s="338"/>
      <c r="D13" s="624"/>
      <c r="E13" s="603"/>
      <c r="F13" s="603"/>
    </row>
    <row r="14" spans="1:6" ht="15" customHeight="1" x14ac:dyDescent="0.25">
      <c r="B14" s="199" t="s">
        <v>463</v>
      </c>
      <c r="D14" s="534"/>
      <c r="E14" s="604"/>
      <c r="F14" s="604"/>
    </row>
    <row r="15" spans="1:6" ht="15" customHeight="1" x14ac:dyDescent="0.25">
      <c r="B15" s="199" t="s">
        <v>464</v>
      </c>
      <c r="C15" s="534"/>
      <c r="D15" s="252"/>
      <c r="E15" s="602"/>
      <c r="F15" s="602"/>
    </row>
    <row r="16" spans="1:6" ht="15" customHeight="1" x14ac:dyDescent="0.25">
      <c r="D16" s="2467"/>
      <c r="E16" s="2467"/>
    </row>
    <row r="17" spans="1:6" ht="15" customHeight="1" x14ac:dyDescent="0.25">
      <c r="A17" s="199" t="s">
        <v>40</v>
      </c>
      <c r="D17" s="80">
        <v>500</v>
      </c>
      <c r="E17" s="88"/>
    </row>
    <row r="18" spans="1:6" ht="15" customHeight="1" x14ac:dyDescent="0.25">
      <c r="B18" s="15" t="s">
        <v>236</v>
      </c>
      <c r="D18" s="252"/>
      <c r="E18" s="36"/>
    </row>
    <row r="19" spans="1:6" ht="15" customHeight="1" x14ac:dyDescent="0.25">
      <c r="A19" s="1139" t="s">
        <v>18</v>
      </c>
      <c r="B19" s="759" t="s">
        <v>337</v>
      </c>
      <c r="C19" s="338"/>
      <c r="D19" s="624"/>
    </row>
    <row r="20" spans="1:6" s="22" customFormat="1" ht="15" customHeight="1" x14ac:dyDescent="0.25">
      <c r="B20" s="15" t="s">
        <v>465</v>
      </c>
      <c r="C20" s="1"/>
      <c r="D20" s="534"/>
    </row>
    <row r="21" spans="1:6" s="22" customFormat="1" ht="15" customHeight="1" x14ac:dyDescent="0.25">
      <c r="B21" s="199" t="s">
        <v>466</v>
      </c>
      <c r="C21" s="5"/>
      <c r="D21" s="534"/>
    </row>
    <row r="22" spans="1:6" s="22" customFormat="1" ht="15" customHeight="1" x14ac:dyDescent="0.25">
      <c r="B22" s="199"/>
      <c r="C22" s="5"/>
      <c r="D22" s="8"/>
    </row>
    <row r="23" spans="1:6" s="22" customFormat="1" ht="15" customHeight="1" x14ac:dyDescent="0.25">
      <c r="A23" s="15"/>
      <c r="B23" s="22" t="s">
        <v>41</v>
      </c>
      <c r="C23" s="1"/>
    </row>
    <row r="24" spans="1:6" s="22" customFormat="1" ht="15" customHeight="1" x14ac:dyDescent="0.25">
      <c r="A24" s="15"/>
      <c r="B24" s="532"/>
      <c r="C24" s="532"/>
      <c r="D24" s="532"/>
      <c r="E24" s="532"/>
      <c r="F24" s="532"/>
    </row>
    <row r="25" spans="1:6" s="22" customFormat="1" ht="15" customHeight="1" x14ac:dyDescent="0.25">
      <c r="A25" s="15"/>
      <c r="B25" s="532"/>
      <c r="C25" s="532"/>
      <c r="D25" s="532"/>
      <c r="E25" s="532"/>
      <c r="F25" s="532"/>
    </row>
    <row r="26" spans="1:6" ht="15" customHeight="1" x14ac:dyDescent="0.25"/>
    <row r="27" spans="1:6" ht="15" customHeight="1" x14ac:dyDescent="0.25">
      <c r="A27" s="199" t="s">
        <v>245</v>
      </c>
      <c r="B27" s="15" t="s">
        <v>467</v>
      </c>
      <c r="E27" s="80">
        <v>1000</v>
      </c>
      <c r="F27" s="609">
        <v>800</v>
      </c>
    </row>
    <row r="28" spans="1:6" ht="15" customHeight="1" x14ac:dyDescent="0.25">
      <c r="B28" s="15" t="str">
        <f>+B18</f>
        <v>Nettoverkaufspreis</v>
      </c>
      <c r="E28" s="252"/>
      <c r="F28" s="602"/>
    </row>
    <row r="29" spans="1:6" ht="15" customHeight="1" x14ac:dyDescent="0.25">
      <c r="A29" s="1139" t="s">
        <v>18</v>
      </c>
      <c r="B29" s="466" t="str">
        <f>+B19</f>
        <v>Variable Selbstkosten</v>
      </c>
      <c r="C29" s="338"/>
      <c r="D29" s="632"/>
      <c r="E29" s="624"/>
      <c r="F29" s="603"/>
    </row>
    <row r="30" spans="1:6" ht="15" customHeight="1" x14ac:dyDescent="0.25">
      <c r="B30" s="15" t="str">
        <f>+B20</f>
        <v>DB/Stück</v>
      </c>
      <c r="E30" s="252"/>
      <c r="F30" s="602"/>
    </row>
    <row r="31" spans="1:6" ht="15" customHeight="1" x14ac:dyDescent="0.25">
      <c r="B31" s="199" t="str">
        <f>+B21</f>
        <v>DB gesamt zusätzlich</v>
      </c>
      <c r="E31" s="252"/>
      <c r="F31" s="604"/>
    </row>
    <row r="32" spans="1:6" ht="15" customHeight="1" x14ac:dyDescent="0.25">
      <c r="B32" s="199"/>
      <c r="E32" s="36"/>
      <c r="F32" s="38"/>
    </row>
    <row r="33" spans="1:6" ht="15" customHeight="1" x14ac:dyDescent="0.25">
      <c r="A33" s="15"/>
      <c r="B33" s="1" t="s">
        <v>41</v>
      </c>
    </row>
    <row r="34" spans="1:6" ht="15" customHeight="1" x14ac:dyDescent="0.25">
      <c r="A34" s="15"/>
      <c r="B34" s="532"/>
      <c r="C34" s="532"/>
      <c r="D34" s="532"/>
      <c r="E34" s="532"/>
      <c r="F34" s="532"/>
    </row>
    <row r="35" spans="1:6" ht="15" customHeight="1" x14ac:dyDescent="0.25">
      <c r="A35" s="15"/>
      <c r="B35" s="532"/>
      <c r="C35" s="532"/>
      <c r="D35" s="532"/>
      <c r="E35" s="532"/>
      <c r="F35" s="532"/>
    </row>
    <row r="36" spans="1:6" ht="15" customHeight="1" x14ac:dyDescent="0.25"/>
    <row r="37" spans="1:6" ht="15" customHeight="1" x14ac:dyDescent="0.25">
      <c r="A37" s="199" t="s">
        <v>348</v>
      </c>
      <c r="D37" s="88" t="s">
        <v>430</v>
      </c>
      <c r="E37" s="1146" t="s">
        <v>429</v>
      </c>
    </row>
    <row r="38" spans="1:6" ht="15" customHeight="1" x14ac:dyDescent="0.25">
      <c r="D38" s="80">
        <v>8000</v>
      </c>
      <c r="E38" s="608">
        <f>+D5</f>
        <v>6100</v>
      </c>
    </row>
    <row r="39" spans="1:6" ht="15" customHeight="1" x14ac:dyDescent="0.25">
      <c r="B39" s="15" t="str">
        <f>+B28</f>
        <v>Nettoverkaufspreis</v>
      </c>
      <c r="D39" s="252"/>
      <c r="E39" s="602"/>
    </row>
    <row r="40" spans="1:6" ht="15" customHeight="1" x14ac:dyDescent="0.25">
      <c r="A40" s="1139" t="s">
        <v>18</v>
      </c>
      <c r="B40" s="466" t="str">
        <f>+B29</f>
        <v>Variable Selbstkosten</v>
      </c>
      <c r="C40" s="338"/>
      <c r="D40" s="624"/>
      <c r="E40" s="603"/>
    </row>
    <row r="41" spans="1:6" ht="15" customHeight="1" x14ac:dyDescent="0.25">
      <c r="B41" s="15" t="str">
        <f>+B30</f>
        <v>DB/Stück</v>
      </c>
      <c r="D41" s="252"/>
      <c r="E41" s="602"/>
    </row>
    <row r="42" spans="1:6" ht="15" customHeight="1" x14ac:dyDescent="0.25">
      <c r="B42" s="199" t="str">
        <f>+B31</f>
        <v>DB gesamt zusätzlich</v>
      </c>
      <c r="D42" s="252"/>
      <c r="E42" s="604"/>
    </row>
    <row r="43" spans="1:6" ht="15" customHeight="1" x14ac:dyDescent="0.25"/>
    <row r="44" spans="1:6" ht="15" customHeight="1" x14ac:dyDescent="0.25">
      <c r="A44" s="15"/>
      <c r="B44" s="1" t="s">
        <v>41</v>
      </c>
    </row>
    <row r="45" spans="1:6" ht="15" customHeight="1" x14ac:dyDescent="0.25">
      <c r="A45" s="15"/>
      <c r="B45" s="1046"/>
      <c r="C45" s="532"/>
      <c r="D45" s="532"/>
      <c r="E45" s="532"/>
      <c r="F45" s="532"/>
    </row>
    <row r="46" spans="1:6" ht="15" customHeight="1" x14ac:dyDescent="0.25">
      <c r="B46" s="1046"/>
      <c r="C46" s="532"/>
      <c r="D46" s="532"/>
      <c r="E46" s="532"/>
      <c r="F46" s="532"/>
    </row>
  </sheetData>
  <mergeCells count="1">
    <mergeCell ref="D16:E16"/>
  </mergeCells>
  <pageMargins left="0" right="1.8503937007874016" top="1.2204724409448819" bottom="0.70866141732283472" header="0" footer="0"/>
  <pageSetup paperSize="9" scale="90" orientation="portrait" horizontalDpi="4294967293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Tabelle83">
    <tabColor rgb="FF002060"/>
  </sheetPr>
  <dimension ref="A1:F66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38.42578125" style="15" customWidth="1"/>
    <col min="3" max="5" width="15" style="1" customWidth="1"/>
    <col min="6" max="16384" width="10.85546875" style="1"/>
  </cols>
  <sheetData>
    <row r="1" spans="1:5" x14ac:dyDescent="0.25">
      <c r="A1" s="250" t="s">
        <v>468</v>
      </c>
    </row>
    <row r="2" spans="1:5" x14ac:dyDescent="0.25">
      <c r="A2" s="205" t="s">
        <v>1108</v>
      </c>
    </row>
    <row r="3" spans="1:5" x14ac:dyDescent="0.25">
      <c r="A3" s="205"/>
    </row>
    <row r="4" spans="1:5" s="1262" customFormat="1" x14ac:dyDescent="0.25">
      <c r="A4" s="1260" t="s">
        <v>3</v>
      </c>
      <c r="B4" s="1261"/>
    </row>
    <row r="5" spans="1:5" x14ac:dyDescent="0.25">
      <c r="A5" s="248" t="s">
        <v>437</v>
      </c>
    </row>
    <row r="6" spans="1:5" s="101" customFormat="1" ht="17.100000000000001" customHeight="1" x14ac:dyDescent="0.25">
      <c r="A6" s="486"/>
      <c r="B6" s="487"/>
      <c r="C6" s="910" t="s">
        <v>469</v>
      </c>
      <c r="D6" s="911" t="s">
        <v>470</v>
      </c>
      <c r="E6" s="134"/>
    </row>
    <row r="7" spans="1:5" x14ac:dyDescent="0.25">
      <c r="A7" s="424"/>
      <c r="B7" s="469" t="s">
        <v>471</v>
      </c>
      <c r="C7" s="883"/>
      <c r="D7" s="883"/>
      <c r="E7" s="1139"/>
    </row>
    <row r="8" spans="1:5" ht="15.75" thickBot="1" x14ac:dyDescent="0.3">
      <c r="A8" s="475" t="s">
        <v>18</v>
      </c>
      <c r="B8" s="472" t="s">
        <v>19</v>
      </c>
      <c r="C8" s="902"/>
      <c r="D8" s="902"/>
      <c r="E8" s="1139"/>
    </row>
    <row r="9" spans="1:5" x14ac:dyDescent="0.25">
      <c r="A9" s="422"/>
      <c r="B9" s="484" t="s">
        <v>472</v>
      </c>
      <c r="C9" s="575"/>
      <c r="D9" s="575"/>
      <c r="E9" s="7"/>
    </row>
    <row r="10" spans="1:5" ht="15.75" thickBot="1" x14ac:dyDescent="0.3">
      <c r="A10" s="475" t="s">
        <v>18</v>
      </c>
      <c r="B10" s="472" t="s">
        <v>473</v>
      </c>
      <c r="C10" s="902"/>
      <c r="D10" s="902"/>
    </row>
    <row r="11" spans="1:5" x14ac:dyDescent="0.25">
      <c r="A11" s="422"/>
      <c r="B11" s="484" t="s">
        <v>474</v>
      </c>
      <c r="C11" s="575"/>
      <c r="D11" s="575"/>
    </row>
    <row r="12" spans="1:5" ht="15.75" thickBot="1" x14ac:dyDescent="0.3">
      <c r="A12" s="482"/>
      <c r="B12" s="470" t="s">
        <v>442</v>
      </c>
      <c r="C12" s="1264"/>
      <c r="D12" s="1264"/>
      <c r="E12" s="30"/>
    </row>
    <row r="13" spans="1:5" x14ac:dyDescent="0.25">
      <c r="A13" s="422"/>
      <c r="B13" s="471" t="s">
        <v>443</v>
      </c>
      <c r="C13" s="1263"/>
      <c r="D13" s="1263"/>
      <c r="E13" s="66"/>
    </row>
    <row r="14" spans="1:5" x14ac:dyDescent="0.25">
      <c r="A14" s="424"/>
      <c r="B14" s="468" t="s">
        <v>444</v>
      </c>
      <c r="C14" s="904"/>
      <c r="D14" s="904"/>
      <c r="E14" s="1139"/>
    </row>
    <row r="16" spans="1:5" x14ac:dyDescent="0.25">
      <c r="A16" s="199" t="s">
        <v>475</v>
      </c>
    </row>
    <row r="17" spans="1:5" x14ac:dyDescent="0.25">
      <c r="B17" s="15" t="s">
        <v>446</v>
      </c>
      <c r="E17" s="611"/>
    </row>
    <row r="18" spans="1:5" x14ac:dyDescent="0.25">
      <c r="A18" s="1139" t="s">
        <v>18</v>
      </c>
      <c r="B18" s="905"/>
      <c r="C18" s="913"/>
      <c r="D18" s="538"/>
      <c r="E18" s="914"/>
    </row>
    <row r="19" spans="1:5" x14ac:dyDescent="0.25">
      <c r="B19" s="15" t="s">
        <v>447</v>
      </c>
      <c r="C19" s="71"/>
      <c r="E19" s="611"/>
    </row>
    <row r="20" spans="1:5" x14ac:dyDescent="0.25">
      <c r="A20" s="1139" t="s">
        <v>18</v>
      </c>
      <c r="B20" s="905"/>
      <c r="C20" s="913"/>
      <c r="D20" s="538"/>
      <c r="E20" s="914"/>
    </row>
    <row r="21" spans="1:5" x14ac:dyDescent="0.25">
      <c r="B21" s="15" t="s">
        <v>447</v>
      </c>
      <c r="C21" s="22"/>
      <c r="E21" s="611"/>
    </row>
    <row r="22" spans="1:5" x14ac:dyDescent="0.25">
      <c r="E22" s="30"/>
    </row>
    <row r="23" spans="1:5" x14ac:dyDescent="0.25">
      <c r="A23" s="199" t="s">
        <v>476</v>
      </c>
      <c r="E23" s="30"/>
    </row>
    <row r="24" spans="1:5" s="101" customFormat="1" ht="17.100000000000001" customHeight="1" x14ac:dyDescent="0.25">
      <c r="A24" s="486"/>
      <c r="B24" s="487"/>
      <c r="C24" s="910" t="s">
        <v>469</v>
      </c>
      <c r="D24" s="911" t="s">
        <v>470</v>
      </c>
      <c r="E24" s="134"/>
    </row>
    <row r="25" spans="1:5" x14ac:dyDescent="0.25">
      <c r="A25" s="424"/>
      <c r="B25" s="469" t="s">
        <v>477</v>
      </c>
      <c r="C25" s="915"/>
      <c r="D25" s="915"/>
      <c r="E25" s="61"/>
    </row>
    <row r="26" spans="1:5" ht="15.75" thickBot="1" x14ac:dyDescent="0.3">
      <c r="A26" s="482"/>
      <c r="B26" s="470" t="s">
        <v>478</v>
      </c>
      <c r="C26" s="902"/>
      <c r="D26" s="902"/>
    </row>
    <row r="27" spans="1:5" ht="15.75" thickBot="1" x14ac:dyDescent="0.3">
      <c r="A27" s="483"/>
      <c r="B27" s="481" t="s">
        <v>450</v>
      </c>
      <c r="C27" s="612"/>
      <c r="D27" s="612"/>
    </row>
    <row r="28" spans="1:5" x14ac:dyDescent="0.25">
      <c r="A28" s="422"/>
      <c r="B28" s="471" t="s">
        <v>451</v>
      </c>
      <c r="C28" s="2457"/>
      <c r="D28" s="2457"/>
    </row>
    <row r="29" spans="1:5" ht="15.75" thickBot="1" x14ac:dyDescent="0.3">
      <c r="A29" s="475" t="s">
        <v>18</v>
      </c>
      <c r="B29" s="472" t="s">
        <v>355</v>
      </c>
      <c r="C29" s="2458"/>
      <c r="D29" s="2458"/>
    </row>
    <row r="30" spans="1:5" x14ac:dyDescent="0.25">
      <c r="A30" s="422"/>
      <c r="B30" s="471" t="s">
        <v>452</v>
      </c>
      <c r="C30" s="2459"/>
      <c r="D30" s="2459"/>
    </row>
    <row r="31" spans="1:5" x14ac:dyDescent="0.25">
      <c r="B31" s="228"/>
      <c r="C31" s="280"/>
      <c r="D31" s="280"/>
    </row>
    <row r="32" spans="1:5" x14ac:dyDescent="0.25">
      <c r="A32" s="199" t="s">
        <v>40</v>
      </c>
    </row>
    <row r="33" spans="1:5" x14ac:dyDescent="0.25">
      <c r="A33" s="248" t="s">
        <v>437</v>
      </c>
    </row>
    <row r="34" spans="1:5" s="101" customFormat="1" ht="17.100000000000001" customHeight="1" x14ac:dyDescent="0.25">
      <c r="A34" s="486"/>
      <c r="B34" s="487"/>
      <c r="C34" s="910" t="s">
        <v>469</v>
      </c>
      <c r="D34" s="911" t="s">
        <v>470</v>
      </c>
      <c r="E34" s="1148" t="s">
        <v>479</v>
      </c>
    </row>
    <row r="35" spans="1:5" x14ac:dyDescent="0.25">
      <c r="A35" s="424"/>
      <c r="B35" s="469" t="s">
        <v>480</v>
      </c>
      <c r="C35" s="883"/>
      <c r="D35" s="883"/>
      <c r="E35" s="883"/>
    </row>
    <row r="36" spans="1:5" ht="15.75" thickBot="1" x14ac:dyDescent="0.3">
      <c r="A36" s="475" t="s">
        <v>18</v>
      </c>
      <c r="B36" s="472" t="s">
        <v>473</v>
      </c>
      <c r="C36" s="902"/>
      <c r="D36" s="902"/>
      <c r="E36" s="902"/>
    </row>
    <row r="37" spans="1:5" x14ac:dyDescent="0.25">
      <c r="A37" s="422"/>
      <c r="B37" s="484" t="s">
        <v>481</v>
      </c>
      <c r="C37" s="575"/>
      <c r="D37" s="575"/>
      <c r="E37" s="575"/>
    </row>
    <row r="38" spans="1:5" x14ac:dyDescent="0.25">
      <c r="A38" s="424"/>
      <c r="B38" s="469" t="s">
        <v>442</v>
      </c>
      <c r="C38" s="912"/>
      <c r="D38" s="912"/>
      <c r="E38" s="912"/>
    </row>
    <row r="39" spans="1:5" ht="15.75" thickBot="1" x14ac:dyDescent="0.3">
      <c r="A39" s="482"/>
      <c r="B39" s="470" t="s">
        <v>443</v>
      </c>
      <c r="C39" s="916"/>
      <c r="D39" s="916"/>
      <c r="E39" s="916"/>
    </row>
    <row r="40" spans="1:5" x14ac:dyDescent="0.25">
      <c r="A40" s="422"/>
      <c r="B40" s="484" t="s">
        <v>444</v>
      </c>
      <c r="C40" s="917"/>
      <c r="D40" s="917"/>
      <c r="E40" s="917"/>
    </row>
    <row r="42" spans="1:5" x14ac:dyDescent="0.25">
      <c r="A42" s="199" t="s">
        <v>475</v>
      </c>
    </row>
    <row r="43" spans="1:5" x14ac:dyDescent="0.25">
      <c r="B43" s="15" t="s">
        <v>446</v>
      </c>
      <c r="E43" s="611"/>
    </row>
    <row r="44" spans="1:5" x14ac:dyDescent="0.25">
      <c r="A44" s="1139" t="s">
        <v>18</v>
      </c>
      <c r="B44" s="905"/>
      <c r="C44" s="913"/>
      <c r="D44" s="538"/>
      <c r="E44" s="914"/>
    </row>
    <row r="45" spans="1:5" x14ac:dyDescent="0.25">
      <c r="B45" s="15" t="s">
        <v>447</v>
      </c>
      <c r="C45" s="71"/>
      <c r="E45" s="611"/>
    </row>
    <row r="46" spans="1:5" x14ac:dyDescent="0.25">
      <c r="A46" s="1139" t="s">
        <v>18</v>
      </c>
      <c r="B46" s="905"/>
      <c r="C46" s="913"/>
      <c r="D46" s="538"/>
      <c r="E46" s="914"/>
    </row>
    <row r="47" spans="1:5" x14ac:dyDescent="0.25">
      <c r="B47" s="15" t="str">
        <f>+B45</f>
        <v>Verbleibende Kapazität im Engpass</v>
      </c>
      <c r="C47" s="22"/>
      <c r="E47" s="611"/>
    </row>
    <row r="48" spans="1:5" x14ac:dyDescent="0.25">
      <c r="A48" s="1139" t="s">
        <v>18</v>
      </c>
      <c r="B48" s="905"/>
      <c r="C48" s="913"/>
      <c r="D48" s="538"/>
      <c r="E48" s="914"/>
    </row>
    <row r="49" spans="1:6" x14ac:dyDescent="0.25">
      <c r="B49" s="15" t="s">
        <v>447</v>
      </c>
      <c r="E49" s="532"/>
    </row>
    <row r="51" spans="1:6" x14ac:dyDescent="0.25">
      <c r="A51" s="199" t="s">
        <v>476</v>
      </c>
      <c r="E51" s="30"/>
    </row>
    <row r="52" spans="1:6" s="101" customFormat="1" ht="17.100000000000001" customHeight="1" x14ac:dyDescent="0.25">
      <c r="A52" s="486"/>
      <c r="B52" s="487"/>
      <c r="C52" s="910" t="s">
        <v>469</v>
      </c>
      <c r="D52" s="911" t="s">
        <v>470</v>
      </c>
      <c r="E52" s="1148" t="s">
        <v>479</v>
      </c>
    </row>
    <row r="53" spans="1:6" x14ac:dyDescent="0.25">
      <c r="A53" s="424"/>
      <c r="B53" s="469" t="s">
        <v>477</v>
      </c>
      <c r="C53" s="915"/>
      <c r="D53" s="915"/>
      <c r="E53" s="915"/>
      <c r="F53" s="24"/>
    </row>
    <row r="54" spans="1:6" x14ac:dyDescent="0.25">
      <c r="A54" s="424"/>
      <c r="B54" s="469" t="s">
        <v>481</v>
      </c>
      <c r="C54" s="883"/>
      <c r="D54" s="883"/>
      <c r="E54" s="883"/>
      <c r="F54" s="24"/>
    </row>
    <row r="55" spans="1:6" ht="15.75" thickBot="1" x14ac:dyDescent="0.3">
      <c r="A55" s="482"/>
      <c r="B55" s="470" t="s">
        <v>450</v>
      </c>
      <c r="C55" s="902"/>
      <c r="D55" s="902"/>
      <c r="E55" s="902"/>
      <c r="F55" s="24"/>
    </row>
    <row r="56" spans="1:6" x14ac:dyDescent="0.25">
      <c r="A56" s="422"/>
      <c r="B56" s="485" t="s">
        <v>451</v>
      </c>
      <c r="C56" s="2468"/>
      <c r="D56" s="2468"/>
      <c r="E56" s="2468"/>
      <c r="F56" s="24"/>
    </row>
    <row r="57" spans="1:6" ht="15.75" thickBot="1" x14ac:dyDescent="0.3">
      <c r="A57" s="475" t="s">
        <v>18</v>
      </c>
      <c r="B57" s="470" t="s">
        <v>355</v>
      </c>
      <c r="C57" s="2458"/>
      <c r="D57" s="2458"/>
      <c r="E57" s="2458"/>
      <c r="F57" s="24"/>
    </row>
    <row r="58" spans="1:6" x14ac:dyDescent="0.25">
      <c r="A58" s="422"/>
      <c r="B58" s="471" t="s">
        <v>452</v>
      </c>
      <c r="C58" s="2459"/>
      <c r="D58" s="2459"/>
      <c r="E58" s="2459"/>
      <c r="F58" s="24"/>
    </row>
    <row r="60" spans="1:6" x14ac:dyDescent="0.25">
      <c r="B60" s="15" t="s">
        <v>482</v>
      </c>
      <c r="D60" s="558"/>
    </row>
    <row r="61" spans="1:6" x14ac:dyDescent="0.25">
      <c r="B61" s="466" t="s">
        <v>483</v>
      </c>
      <c r="C61" s="338"/>
      <c r="D61" s="634"/>
    </row>
    <row r="62" spans="1:6" x14ac:dyDescent="0.25">
      <c r="B62" s="199" t="s">
        <v>484</v>
      </c>
      <c r="C62" s="5"/>
      <c r="D62" s="558"/>
    </row>
    <row r="64" spans="1:6" x14ac:dyDescent="0.25">
      <c r="A64" s="15"/>
      <c r="B64" s="15" t="s">
        <v>41</v>
      </c>
    </row>
    <row r="65" spans="1:5" x14ac:dyDescent="0.25">
      <c r="A65" s="15"/>
      <c r="B65" s="1046"/>
      <c r="C65" s="1070"/>
      <c r="D65" s="532"/>
      <c r="E65" s="532"/>
    </row>
    <row r="66" spans="1:5" x14ac:dyDescent="0.25">
      <c r="B66" s="1046"/>
      <c r="C66" s="532"/>
      <c r="D66" s="532"/>
      <c r="E66" s="532"/>
    </row>
  </sheetData>
  <mergeCells count="6">
    <mergeCell ref="C56:E56"/>
    <mergeCell ref="C57:E57"/>
    <mergeCell ref="C58:E58"/>
    <mergeCell ref="C28:D28"/>
    <mergeCell ref="C29:D29"/>
    <mergeCell ref="C30:D30"/>
  </mergeCells>
  <pageMargins left="0" right="1.8503937007874016" top="1.2204724409448819" bottom="0.70866141732283472" header="0" footer="0"/>
  <pageSetup paperSize="9" scale="90" orientation="portrait" horizontalDpi="4294967293" r:id="rId1"/>
  <headerFooter alignWithMargins="0"/>
  <rowBreaks count="1" manualBreakCount="1">
    <brk id="50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Tabelle84">
    <tabColor rgb="FF002060"/>
  </sheetPr>
  <dimension ref="A1:E37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36.5703125" style="15" customWidth="1"/>
    <col min="3" max="5" width="16.7109375" style="1" customWidth="1"/>
    <col min="6" max="6" width="13.28515625" style="1" bestFit="1" customWidth="1"/>
    <col min="7" max="16384" width="10.85546875" style="1"/>
  </cols>
  <sheetData>
    <row r="1" spans="1:5" x14ac:dyDescent="0.25">
      <c r="A1" s="250" t="s">
        <v>485</v>
      </c>
    </row>
    <row r="2" spans="1:5" x14ac:dyDescent="0.25">
      <c r="A2" s="205" t="s">
        <v>486</v>
      </c>
    </row>
    <row r="3" spans="1:5" x14ac:dyDescent="0.25">
      <c r="A3" s="205"/>
    </row>
    <row r="4" spans="1:5" s="420" customFormat="1" ht="17.100000000000001" customHeight="1" x14ac:dyDescent="0.25">
      <c r="A4" s="375" t="s">
        <v>437</v>
      </c>
      <c r="B4" s="467"/>
    </row>
    <row r="5" spans="1:5" ht="30" x14ac:dyDescent="0.25">
      <c r="A5" s="424"/>
      <c r="B5" s="469"/>
      <c r="C5" s="918" t="s">
        <v>487</v>
      </c>
      <c r="D5" s="911" t="s">
        <v>488</v>
      </c>
      <c r="E5" s="919" t="s">
        <v>489</v>
      </c>
    </row>
    <row r="6" spans="1:5" x14ac:dyDescent="0.25">
      <c r="A6" s="424"/>
      <c r="B6" s="469" t="s">
        <v>462</v>
      </c>
      <c r="C6" s="920"/>
      <c r="D6" s="920"/>
      <c r="E6" s="920"/>
    </row>
    <row r="7" spans="1:5" x14ac:dyDescent="0.25">
      <c r="A7" s="424"/>
      <c r="B7" s="469" t="s">
        <v>236</v>
      </c>
      <c r="C7" s="883"/>
      <c r="D7" s="883"/>
      <c r="E7" s="883"/>
    </row>
    <row r="8" spans="1:5" ht="15.75" thickBot="1" x14ac:dyDescent="0.3">
      <c r="A8" s="475" t="s">
        <v>18</v>
      </c>
      <c r="B8" s="472" t="s">
        <v>490</v>
      </c>
      <c r="C8" s="902"/>
      <c r="D8" s="902"/>
      <c r="E8" s="902"/>
    </row>
    <row r="9" spans="1:5" x14ac:dyDescent="0.25">
      <c r="A9" s="422"/>
      <c r="B9" s="484" t="s">
        <v>449</v>
      </c>
      <c r="C9" s="575"/>
      <c r="D9" s="575"/>
      <c r="E9" s="575"/>
    </row>
    <row r="10" spans="1:5" ht="15.75" thickBot="1" x14ac:dyDescent="0.3">
      <c r="A10" s="482"/>
      <c r="B10" s="470" t="s">
        <v>491</v>
      </c>
      <c r="C10" s="1265"/>
      <c r="D10" s="1265"/>
      <c r="E10" s="1265"/>
    </row>
    <row r="11" spans="1:5" x14ac:dyDescent="0.25">
      <c r="A11" s="1266"/>
      <c r="B11" s="485" t="s">
        <v>443</v>
      </c>
      <c r="C11" s="1267"/>
      <c r="D11" s="1267"/>
      <c r="E11" s="1267"/>
    </row>
    <row r="12" spans="1:5" x14ac:dyDescent="0.25">
      <c r="A12" s="422"/>
      <c r="B12" s="471" t="s">
        <v>444</v>
      </c>
      <c r="C12" s="1268"/>
      <c r="D12" s="1268"/>
      <c r="E12" s="1268"/>
    </row>
    <row r="14" spans="1:5" x14ac:dyDescent="0.25">
      <c r="A14" s="199" t="s">
        <v>475</v>
      </c>
    </row>
    <row r="15" spans="1:5" x14ac:dyDescent="0.25">
      <c r="A15" s="24"/>
      <c r="B15" s="15" t="s">
        <v>446</v>
      </c>
      <c r="E15" s="613"/>
    </row>
    <row r="16" spans="1:5" x14ac:dyDescent="0.25">
      <c r="A16" s="29" t="s">
        <v>18</v>
      </c>
      <c r="B16" s="738"/>
      <c r="C16" s="921"/>
      <c r="D16" s="922"/>
      <c r="E16" s="923"/>
    </row>
    <row r="17" spans="1:5" x14ac:dyDescent="0.25">
      <c r="A17" s="24"/>
      <c r="B17" s="2" t="s">
        <v>447</v>
      </c>
      <c r="C17" s="294"/>
      <c r="D17" s="1139"/>
      <c r="E17" s="613"/>
    </row>
    <row r="18" spans="1:5" x14ac:dyDescent="0.25">
      <c r="A18" s="29" t="s">
        <v>18</v>
      </c>
      <c r="B18" s="738"/>
      <c r="C18" s="921"/>
      <c r="D18" s="922"/>
      <c r="E18" s="923"/>
    </row>
    <row r="19" spans="1:5" x14ac:dyDescent="0.25">
      <c r="A19" s="24"/>
      <c r="B19" s="15" t="str">
        <f>+B17</f>
        <v>Verbleibende Kapazität im Engpass</v>
      </c>
      <c r="C19" s="106"/>
      <c r="D19" s="1139"/>
      <c r="E19" s="613"/>
    </row>
    <row r="20" spans="1:5" x14ac:dyDescent="0.25">
      <c r="A20" s="29" t="s">
        <v>18</v>
      </c>
      <c r="B20" s="905"/>
      <c r="C20" s="921"/>
      <c r="D20" s="922"/>
      <c r="E20" s="923"/>
    </row>
    <row r="21" spans="1:5" x14ac:dyDescent="0.25">
      <c r="A21" s="24"/>
      <c r="B21" s="15" t="s">
        <v>447</v>
      </c>
      <c r="E21" s="613"/>
    </row>
    <row r="23" spans="1:5" s="420" customFormat="1" ht="17.100000000000001" customHeight="1" x14ac:dyDescent="0.25">
      <c r="A23" s="375" t="s">
        <v>476</v>
      </c>
      <c r="B23" s="467"/>
    </row>
    <row r="24" spans="1:5" ht="30" x14ac:dyDescent="0.25">
      <c r="A24" s="424"/>
      <c r="B24" s="469"/>
      <c r="C24" s="918" t="s">
        <v>487</v>
      </c>
      <c r="D24" s="911" t="s">
        <v>488</v>
      </c>
      <c r="E24" s="919" t="s">
        <v>489</v>
      </c>
    </row>
    <row r="25" spans="1:5" x14ac:dyDescent="0.25">
      <c r="A25" s="424"/>
      <c r="B25" s="469" t="s">
        <v>477</v>
      </c>
      <c r="C25" s="924"/>
      <c r="D25" s="924"/>
      <c r="E25" s="924"/>
    </row>
    <row r="26" spans="1:5" x14ac:dyDescent="0.25">
      <c r="A26" s="424"/>
      <c r="B26" s="469" t="s">
        <v>449</v>
      </c>
      <c r="C26" s="883"/>
      <c r="D26" s="883"/>
      <c r="E26" s="883"/>
    </row>
    <row r="27" spans="1:5" ht="15.75" thickBot="1" x14ac:dyDescent="0.3">
      <c r="A27" s="482"/>
      <c r="B27" s="470" t="s">
        <v>450</v>
      </c>
      <c r="C27" s="902"/>
      <c r="D27" s="902"/>
      <c r="E27" s="902"/>
    </row>
    <row r="28" spans="1:5" x14ac:dyDescent="0.25">
      <c r="A28" s="422"/>
      <c r="B28" s="488" t="s">
        <v>451</v>
      </c>
      <c r="C28" s="2469"/>
      <c r="D28" s="2470"/>
      <c r="E28" s="2471"/>
    </row>
    <row r="29" spans="1:5" ht="15.75" thickBot="1" x14ac:dyDescent="0.3">
      <c r="A29" s="475" t="s">
        <v>18</v>
      </c>
      <c r="B29" s="489" t="s">
        <v>355</v>
      </c>
      <c r="C29" s="2472"/>
      <c r="D29" s="2473"/>
      <c r="E29" s="2474"/>
    </row>
    <row r="30" spans="1:5" x14ac:dyDescent="0.25">
      <c r="A30" s="422"/>
      <c r="B30" s="490" t="s">
        <v>452</v>
      </c>
      <c r="C30" s="2475"/>
      <c r="D30" s="2476"/>
      <c r="E30" s="2477"/>
    </row>
    <row r="32" spans="1:5" x14ac:dyDescent="0.25">
      <c r="E32" s="72"/>
    </row>
    <row r="34" spans="2:4" x14ac:dyDescent="0.25">
      <c r="B34" s="199"/>
      <c r="C34" s="5"/>
      <c r="D34" s="5"/>
    </row>
    <row r="37" spans="2:4" x14ac:dyDescent="0.25">
      <c r="C37" s="72"/>
    </row>
  </sheetData>
  <mergeCells count="3">
    <mergeCell ref="C28:E28"/>
    <mergeCell ref="C29:E29"/>
    <mergeCell ref="C30:E30"/>
  </mergeCells>
  <pageMargins left="0" right="1.8503937007874016" top="1.2204724409448819" bottom="0.70866141732283472" header="0" footer="0"/>
  <pageSetup paperSize="9" scale="89" orientation="portrait" horizontalDpi="4294967293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Tabelle87">
    <tabColor rgb="FF002060"/>
  </sheetPr>
  <dimension ref="A1:G50"/>
  <sheetViews>
    <sheetView zoomScaleNormal="100" zoomScaleSheetLayoutView="100" zoomScalePageLayoutView="145" workbookViewId="0">
      <selection activeCell="B4" sqref="B4"/>
    </sheetView>
  </sheetViews>
  <sheetFormatPr baseColWidth="10" defaultColWidth="11.42578125" defaultRowHeight="15" x14ac:dyDescent="0.25"/>
  <cols>
    <col min="1" max="1" width="2.7109375" customWidth="1"/>
    <col min="2" max="2" width="24" style="202" customWidth="1"/>
    <col min="3" max="3" width="13.28515625" bestFit="1" customWidth="1"/>
    <col min="4" max="5" width="16" style="237" customWidth="1"/>
  </cols>
  <sheetData>
    <row r="1" spans="1:5" x14ac:dyDescent="0.25">
      <c r="A1" s="248" t="s">
        <v>1109</v>
      </c>
      <c r="D1" s="1138"/>
      <c r="E1" s="1138"/>
    </row>
    <row r="2" spans="1:5" x14ac:dyDescent="0.25">
      <c r="A2" s="205" t="s">
        <v>492</v>
      </c>
      <c r="D2" s="1138"/>
      <c r="E2" s="1138"/>
    </row>
    <row r="3" spans="1:5" ht="15" customHeight="1" x14ac:dyDescent="0.25">
      <c r="A3" s="205"/>
      <c r="D3" s="1138"/>
      <c r="E3" s="1138"/>
    </row>
    <row r="4" spans="1:5" ht="17.100000000000001" customHeight="1" x14ac:dyDescent="0.25">
      <c r="A4" s="248" t="s">
        <v>3</v>
      </c>
      <c r="D4" s="498" t="s">
        <v>493</v>
      </c>
      <c r="E4" s="614" t="s">
        <v>1327</v>
      </c>
    </row>
    <row r="5" spans="1:5" ht="15" customHeight="1" x14ac:dyDescent="0.25">
      <c r="B5" s="202" t="s">
        <v>331</v>
      </c>
      <c r="D5" s="569"/>
      <c r="E5" s="585"/>
    </row>
    <row r="6" spans="1:5" ht="18" x14ac:dyDescent="0.35">
      <c r="A6" s="1138"/>
      <c r="B6" s="249" t="s">
        <v>342</v>
      </c>
      <c r="C6" s="581"/>
      <c r="D6" s="569"/>
      <c r="E6" s="585"/>
    </row>
    <row r="7" spans="1:5" ht="15" customHeight="1" x14ac:dyDescent="0.25">
      <c r="B7" s="1062"/>
      <c r="D7" s="569"/>
      <c r="E7" s="585"/>
    </row>
    <row r="8" spans="1:5" ht="18" x14ac:dyDescent="0.35">
      <c r="A8" s="1138"/>
      <c r="B8" s="249" t="s">
        <v>494</v>
      </c>
      <c r="C8" s="581"/>
      <c r="D8" s="571"/>
      <c r="E8" s="585"/>
    </row>
    <row r="9" spans="1:5" ht="15" customHeight="1" x14ac:dyDescent="0.25">
      <c r="B9" s="1062"/>
      <c r="C9" s="20"/>
      <c r="D9" s="571"/>
      <c r="E9" s="585"/>
    </row>
    <row r="10" spans="1:5" ht="18" x14ac:dyDescent="0.35">
      <c r="A10" s="1138"/>
      <c r="B10" s="889" t="s">
        <v>346</v>
      </c>
      <c r="C10" s="867"/>
      <c r="D10" s="835"/>
      <c r="E10" s="586"/>
    </row>
    <row r="11" spans="1:5" ht="15" customHeight="1" x14ac:dyDescent="0.25">
      <c r="B11" s="1060"/>
      <c r="C11" s="31"/>
      <c r="D11" s="868"/>
      <c r="E11" s="869"/>
    </row>
    <row r="12" spans="1:5" ht="18" x14ac:dyDescent="0.35">
      <c r="A12" s="1138"/>
      <c r="B12" s="833" t="s">
        <v>393</v>
      </c>
      <c r="C12" s="871"/>
      <c r="D12" s="872"/>
      <c r="E12" s="873"/>
    </row>
    <row r="13" spans="1:5" ht="15" customHeight="1" x14ac:dyDescent="0.25">
      <c r="B13" s="208" t="s">
        <v>337</v>
      </c>
      <c r="C13" s="31"/>
      <c r="D13" s="868"/>
      <c r="E13" s="869"/>
    </row>
    <row r="14" spans="1:5" ht="15" customHeight="1" x14ac:dyDescent="0.25">
      <c r="B14" s="836" t="s">
        <v>236</v>
      </c>
      <c r="C14" s="875"/>
      <c r="D14" s="872"/>
      <c r="E14" s="873"/>
    </row>
    <row r="15" spans="1:5" ht="15" customHeight="1" x14ac:dyDescent="0.25">
      <c r="B15" s="203" t="s">
        <v>352</v>
      </c>
      <c r="D15" s="570"/>
      <c r="E15" s="588"/>
    </row>
    <row r="16" spans="1:5" ht="15" customHeight="1" x14ac:dyDescent="0.25">
      <c r="D16" s="1138"/>
      <c r="E16" s="1138"/>
    </row>
    <row r="17" spans="1:5" ht="17.100000000000001" customHeight="1" x14ac:dyDescent="0.25">
      <c r="A17" s="203" t="s">
        <v>40</v>
      </c>
      <c r="D17" s="1138"/>
      <c r="E17" s="1138"/>
    </row>
    <row r="18" spans="1:5" ht="15" customHeight="1" x14ac:dyDescent="0.25">
      <c r="B18" s="211" t="s">
        <v>418</v>
      </c>
      <c r="D18" s="503" t="s">
        <v>493</v>
      </c>
      <c r="E18" s="614" t="s">
        <v>1327</v>
      </c>
    </row>
    <row r="19" spans="1:5" ht="15" customHeight="1" x14ac:dyDescent="0.25">
      <c r="B19" s="202" t="s">
        <v>236</v>
      </c>
      <c r="D19" s="569"/>
      <c r="E19" s="585"/>
    </row>
    <row r="20" spans="1:5" ht="15" customHeight="1" x14ac:dyDescent="0.25">
      <c r="A20" s="1138" t="s">
        <v>18</v>
      </c>
      <c r="B20" s="889" t="s">
        <v>331</v>
      </c>
      <c r="C20" s="876"/>
      <c r="D20" s="835"/>
      <c r="E20" s="586"/>
    </row>
    <row r="21" spans="1:5" ht="15" customHeight="1" x14ac:dyDescent="0.25">
      <c r="B21" s="203" t="s">
        <v>339</v>
      </c>
      <c r="C21" s="58"/>
      <c r="D21" s="570"/>
      <c r="E21" s="588"/>
    </row>
    <row r="22" spans="1:5" ht="15" customHeight="1" x14ac:dyDescent="0.25">
      <c r="A22" s="1138" t="s">
        <v>18</v>
      </c>
      <c r="B22" s="1063"/>
      <c r="C22" s="876"/>
      <c r="D22" s="835"/>
      <c r="E22" s="586"/>
    </row>
    <row r="23" spans="1:5" ht="15" customHeight="1" x14ac:dyDescent="0.25">
      <c r="B23" s="203" t="s">
        <v>340</v>
      </c>
      <c r="C23" s="58"/>
      <c r="D23" s="570"/>
      <c r="E23" s="588"/>
    </row>
    <row r="24" spans="1:5" ht="15" customHeight="1" x14ac:dyDescent="0.25">
      <c r="A24" s="1138" t="s">
        <v>18</v>
      </c>
      <c r="B24" s="1063"/>
      <c r="C24" s="876"/>
      <c r="D24" s="835"/>
      <c r="E24" s="586"/>
    </row>
    <row r="25" spans="1:5" ht="15" customHeight="1" x14ac:dyDescent="0.25">
      <c r="B25" s="203" t="s">
        <v>341</v>
      </c>
      <c r="C25" s="58"/>
      <c r="D25" s="570"/>
      <c r="E25" s="588"/>
    </row>
    <row r="26" spans="1:5" ht="18" x14ac:dyDescent="0.35">
      <c r="A26" s="1138" t="s">
        <v>18</v>
      </c>
      <c r="B26" s="240" t="s">
        <v>342</v>
      </c>
      <c r="C26" s="18"/>
      <c r="D26" s="571"/>
      <c r="E26" s="585"/>
    </row>
    <row r="27" spans="1:5" ht="18" x14ac:dyDescent="0.35">
      <c r="A27" s="1138" t="s">
        <v>18</v>
      </c>
      <c r="B27" s="240" t="s">
        <v>494</v>
      </c>
      <c r="C27" s="56"/>
      <c r="D27" s="925"/>
      <c r="E27" s="869"/>
    </row>
    <row r="28" spans="1:5" ht="18" x14ac:dyDescent="0.35">
      <c r="A28" s="1138" t="s">
        <v>18</v>
      </c>
      <c r="B28" s="833" t="s">
        <v>334</v>
      </c>
      <c r="C28" s="877"/>
      <c r="D28" s="872"/>
      <c r="E28" s="873"/>
    </row>
    <row r="29" spans="1:5" ht="15" customHeight="1" x14ac:dyDescent="0.25">
      <c r="B29" s="203" t="s">
        <v>344</v>
      </c>
      <c r="C29" s="58"/>
      <c r="D29" s="570"/>
      <c r="E29" s="588"/>
    </row>
    <row r="30" spans="1:5" ht="15" customHeight="1" x14ac:dyDescent="0.35">
      <c r="A30" s="1138" t="s">
        <v>18</v>
      </c>
      <c r="B30" s="889" t="s">
        <v>393</v>
      </c>
      <c r="C30" s="877"/>
      <c r="D30" s="872"/>
      <c r="E30" s="873"/>
    </row>
    <row r="31" spans="1:5" ht="15" customHeight="1" x14ac:dyDescent="0.25">
      <c r="B31" s="203" t="s">
        <v>345</v>
      </c>
      <c r="C31" s="58"/>
      <c r="D31" s="570"/>
      <c r="E31" s="615"/>
    </row>
    <row r="32" spans="1:5" ht="15" customHeight="1" x14ac:dyDescent="0.25">
      <c r="D32" s="1138"/>
      <c r="E32" s="1138"/>
    </row>
    <row r="33" spans="1:7" s="442" customFormat="1" ht="15" customHeight="1" x14ac:dyDescent="0.25">
      <c r="A33" s="409" t="s">
        <v>245</v>
      </c>
      <c r="B33" s="501"/>
      <c r="C33" s="502"/>
      <c r="D33" s="926"/>
      <c r="E33" s="926"/>
    </row>
    <row r="34" spans="1:7" s="33" customFormat="1" ht="17.100000000000001" customHeight="1" x14ac:dyDescent="0.25">
      <c r="A34" s="452"/>
      <c r="B34" s="499"/>
      <c r="C34" s="927"/>
      <c r="D34" s="500" t="s">
        <v>493</v>
      </c>
      <c r="E34" s="500" t="s">
        <v>1327</v>
      </c>
    </row>
    <row r="35" spans="1:7" ht="15" customHeight="1" x14ac:dyDescent="0.25">
      <c r="A35" s="453"/>
      <c r="B35" s="493" t="s">
        <v>495</v>
      </c>
      <c r="C35" s="1160"/>
      <c r="D35" s="928"/>
      <c r="E35" s="928"/>
    </row>
    <row r="36" spans="1:7" ht="15" customHeight="1" x14ac:dyDescent="0.25">
      <c r="A36" s="453"/>
      <c r="B36" s="494" t="s">
        <v>351</v>
      </c>
      <c r="C36" s="929"/>
      <c r="D36" s="930"/>
      <c r="E36" s="930"/>
    </row>
    <row r="37" spans="1:7" ht="15" customHeight="1" thickBot="1" x14ac:dyDescent="0.3">
      <c r="A37" s="1065" t="s">
        <v>18</v>
      </c>
      <c r="B37" s="1066" t="s">
        <v>337</v>
      </c>
      <c r="C37" s="1020"/>
      <c r="D37" s="1067"/>
      <c r="E37" s="1067"/>
    </row>
    <row r="38" spans="1:7" ht="15" customHeight="1" x14ac:dyDescent="0.25">
      <c r="A38" s="1035"/>
      <c r="B38" s="412" t="s">
        <v>352</v>
      </c>
      <c r="C38" s="575"/>
      <c r="D38" s="1064"/>
      <c r="E38" s="1064"/>
    </row>
    <row r="39" spans="1:7" ht="15" customHeight="1" x14ac:dyDescent="0.25">
      <c r="A39" s="453"/>
      <c r="B39" s="494" t="s">
        <v>353</v>
      </c>
      <c r="C39" s="931"/>
      <c r="D39" s="850"/>
      <c r="E39" s="850"/>
    </row>
    <row r="40" spans="1:7" ht="15" customHeight="1" x14ac:dyDescent="0.25">
      <c r="A40" s="453"/>
      <c r="B40" s="494" t="s">
        <v>354</v>
      </c>
      <c r="C40" s="931"/>
      <c r="D40" s="616"/>
      <c r="E40" s="616"/>
    </row>
    <row r="41" spans="1:7" ht="15" customHeight="1" x14ac:dyDescent="0.25">
      <c r="A41" s="497" t="s">
        <v>21</v>
      </c>
      <c r="B41" s="496" t="s">
        <v>496</v>
      </c>
      <c r="C41" s="883"/>
      <c r="D41" s="258"/>
      <c r="E41" s="78"/>
      <c r="F41" s="78"/>
      <c r="G41" s="78"/>
    </row>
    <row r="42" spans="1:7" ht="15" customHeight="1" x14ac:dyDescent="0.25">
      <c r="A42" s="497" t="s">
        <v>18</v>
      </c>
      <c r="B42" s="492" t="s">
        <v>355</v>
      </c>
      <c r="C42" s="883"/>
      <c r="D42" s="104"/>
      <c r="E42" s="78"/>
      <c r="F42" s="78"/>
      <c r="G42" s="78"/>
    </row>
    <row r="43" spans="1:7" ht="15" customHeight="1" x14ac:dyDescent="0.25">
      <c r="A43" s="453"/>
      <c r="B43" s="495" t="s">
        <v>497</v>
      </c>
      <c r="C43" s="577"/>
      <c r="D43" s="104"/>
      <c r="E43" s="78"/>
      <c r="F43" s="78"/>
      <c r="G43" s="78"/>
    </row>
    <row r="44" spans="1:7" ht="15" customHeight="1" x14ac:dyDescent="0.25">
      <c r="B44" s="203"/>
      <c r="C44" s="14"/>
      <c r="D44" s="1138"/>
      <c r="E44" s="78"/>
      <c r="F44" s="78"/>
      <c r="G44" s="78"/>
    </row>
    <row r="45" spans="1:7" ht="15" customHeight="1" x14ac:dyDescent="0.25">
      <c r="A45" s="208"/>
      <c r="B45" s="202" t="s">
        <v>498</v>
      </c>
      <c r="C45" s="56"/>
      <c r="D45" s="878"/>
      <c r="E45" s="78"/>
      <c r="F45" s="78"/>
      <c r="G45" s="78"/>
    </row>
    <row r="46" spans="1:7" ht="15" customHeight="1" x14ac:dyDescent="0.25">
      <c r="C46" s="12"/>
      <c r="D46" s="1138"/>
      <c r="E46" s="78"/>
      <c r="F46" s="78"/>
      <c r="G46" s="78"/>
    </row>
    <row r="47" spans="1:7" ht="15" customHeight="1" x14ac:dyDescent="0.25">
      <c r="A47" s="515"/>
      <c r="D47" s="1138"/>
      <c r="E47" s="78"/>
      <c r="F47" s="78"/>
      <c r="G47" s="78"/>
    </row>
    <row r="48" spans="1:7" ht="15" customHeight="1" x14ac:dyDescent="0.25">
      <c r="D48" s="1138"/>
      <c r="E48" s="78"/>
      <c r="F48" s="78"/>
      <c r="G48" s="78"/>
    </row>
    <row r="49" spans="5:7" x14ac:dyDescent="0.25">
      <c r="E49" s="78"/>
      <c r="F49" s="78"/>
      <c r="G49" s="78"/>
    </row>
    <row r="50" spans="5:7" x14ac:dyDescent="0.25">
      <c r="E50" s="78"/>
      <c r="F50" s="78"/>
      <c r="G50" s="78"/>
    </row>
  </sheetData>
  <pageMargins left="0" right="1.8503937007874016" top="1.2204724409448819" bottom="0.70866141732283472" header="0" footer="0"/>
  <pageSetup paperSize="9" scale="90" orientation="portrait" horizontalDpi="4294967293" r:id="rId1"/>
  <headerFooter alignWithMargins="0"/>
  <ignoredErrors>
    <ignoredError sqref="F30" formula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Tabelle88">
    <tabColor rgb="FF002060"/>
  </sheetPr>
  <dimension ref="A1:H25"/>
  <sheetViews>
    <sheetView zoomScaleNormal="100" zoomScalePageLayoutView="130" workbookViewId="0">
      <selection activeCell="A3" sqref="A3"/>
    </sheetView>
  </sheetViews>
  <sheetFormatPr baseColWidth="10" defaultColWidth="10.85546875" defaultRowHeight="15" x14ac:dyDescent="0.25"/>
  <cols>
    <col min="1" max="1" width="2.85546875" style="22" customWidth="1"/>
    <col min="2" max="2" width="23.140625" style="200" customWidth="1"/>
    <col min="3" max="8" width="10.7109375" style="22" customWidth="1"/>
    <col min="9" max="9" width="12.28515625" style="22" bestFit="1" customWidth="1"/>
    <col min="10" max="16384" width="10.85546875" style="22"/>
  </cols>
  <sheetData>
    <row r="1" spans="1:8" x14ac:dyDescent="0.25">
      <c r="A1" s="216" t="s">
        <v>1110</v>
      </c>
    </row>
    <row r="2" spans="1:8" x14ac:dyDescent="0.25">
      <c r="A2" s="205" t="s">
        <v>499</v>
      </c>
    </row>
    <row r="4" spans="1:8" x14ac:dyDescent="0.25">
      <c r="A4" s="201" t="s">
        <v>3</v>
      </c>
    </row>
    <row r="5" spans="1:8" s="504" customFormat="1" ht="17.100000000000001" customHeight="1" x14ac:dyDescent="0.25">
      <c r="A5" s="2478"/>
      <c r="B5" s="2479"/>
      <c r="C5" s="2486" t="s">
        <v>500</v>
      </c>
      <c r="D5" s="2486"/>
      <c r="E5" s="2486" t="s">
        <v>501</v>
      </c>
      <c r="F5" s="2486"/>
      <c r="G5" s="2486" t="s">
        <v>502</v>
      </c>
      <c r="H5" s="2486"/>
    </row>
    <row r="6" spans="1:8" s="504" customFormat="1" ht="30" x14ac:dyDescent="0.25">
      <c r="A6" s="2480"/>
      <c r="B6" s="2481"/>
      <c r="C6" s="505" t="s">
        <v>503</v>
      </c>
      <c r="D6" s="506" t="s">
        <v>504</v>
      </c>
      <c r="E6" s="505" t="s">
        <v>503</v>
      </c>
      <c r="F6" s="506" t="s">
        <v>504</v>
      </c>
      <c r="G6" s="505" t="s">
        <v>503</v>
      </c>
      <c r="H6" s="506" t="s">
        <v>504</v>
      </c>
    </row>
    <row r="7" spans="1:8" ht="15" customHeight="1" x14ac:dyDescent="0.25">
      <c r="A7" s="2277"/>
      <c r="B7" s="2276" t="s">
        <v>505</v>
      </c>
      <c r="C7" s="617"/>
      <c r="D7" s="617"/>
      <c r="E7" s="617"/>
      <c r="F7" s="617"/>
      <c r="G7" s="617"/>
      <c r="H7" s="617"/>
    </row>
    <row r="8" spans="1:8" ht="15" customHeight="1" x14ac:dyDescent="0.25">
      <c r="A8" s="422" t="s">
        <v>18</v>
      </c>
      <c r="B8" s="2276" t="s">
        <v>320</v>
      </c>
      <c r="C8" s="617"/>
      <c r="D8" s="617"/>
      <c r="E8" s="617"/>
      <c r="F8" s="617"/>
      <c r="G8" s="617"/>
      <c r="H8" s="617"/>
    </row>
    <row r="9" spans="1:8" ht="15" customHeight="1" x14ac:dyDescent="0.25">
      <c r="A9" s="2268"/>
      <c r="B9" s="2264" t="s">
        <v>339</v>
      </c>
      <c r="C9" s="2278"/>
      <c r="D9" s="2278"/>
      <c r="E9" s="2278"/>
      <c r="F9" s="2278"/>
      <c r="G9" s="2278"/>
      <c r="H9" s="2278"/>
    </row>
    <row r="10" spans="1:8" ht="15" customHeight="1" x14ac:dyDescent="0.25">
      <c r="A10" s="273"/>
      <c r="B10" s="244"/>
      <c r="C10" s="2450"/>
      <c r="D10" s="2482"/>
      <c r="E10" s="2450"/>
      <c r="F10" s="2451"/>
      <c r="G10" s="2482"/>
      <c r="H10" s="2451"/>
    </row>
    <row r="11" spans="1:8" ht="15" customHeight="1" x14ac:dyDescent="0.25">
      <c r="A11" s="422" t="s">
        <v>18</v>
      </c>
      <c r="B11" s="1069"/>
      <c r="C11" s="2452"/>
      <c r="D11" s="2483"/>
      <c r="E11" s="2452"/>
      <c r="F11" s="2453"/>
      <c r="G11" s="2483"/>
      <c r="H11" s="2453"/>
    </row>
    <row r="12" spans="1:8" ht="15" customHeight="1" x14ac:dyDescent="0.25">
      <c r="A12" s="273"/>
      <c r="B12" s="2272" t="s">
        <v>340</v>
      </c>
      <c r="C12" s="2484"/>
      <c r="D12" s="2485"/>
      <c r="E12" s="2484"/>
      <c r="F12" s="2490"/>
      <c r="G12" s="2485"/>
      <c r="H12" s="2490"/>
    </row>
    <row r="13" spans="1:8" ht="15" customHeight="1" x14ac:dyDescent="0.25">
      <c r="A13" s="273"/>
      <c r="B13" s="244"/>
      <c r="C13" s="2450"/>
      <c r="D13" s="2482"/>
      <c r="E13" s="2450"/>
      <c r="F13" s="2482"/>
      <c r="G13" s="2482"/>
      <c r="H13" s="2451"/>
    </row>
    <row r="14" spans="1:8" ht="15" customHeight="1" x14ac:dyDescent="0.25">
      <c r="A14" s="422" t="s">
        <v>18</v>
      </c>
      <c r="B14" s="1069"/>
      <c r="C14" s="2452"/>
      <c r="D14" s="2483"/>
      <c r="E14" s="2452"/>
      <c r="F14" s="2483"/>
      <c r="G14" s="2483"/>
      <c r="H14" s="2453"/>
    </row>
    <row r="15" spans="1:8" ht="15" customHeight="1" x14ac:dyDescent="0.25">
      <c r="A15" s="273"/>
      <c r="B15" s="2272" t="s">
        <v>341</v>
      </c>
      <c r="C15" s="2484"/>
      <c r="D15" s="2485"/>
      <c r="E15" s="2454"/>
      <c r="F15" s="2491"/>
      <c r="G15" s="2491"/>
      <c r="H15" s="2455"/>
    </row>
    <row r="16" spans="1:8" ht="15" customHeight="1" x14ac:dyDescent="0.25">
      <c r="A16" s="273"/>
      <c r="B16" s="244"/>
      <c r="C16" s="2442"/>
      <c r="D16" s="2443"/>
      <c r="E16" s="2443"/>
      <c r="F16" s="2443"/>
      <c r="G16" s="2443"/>
      <c r="H16" s="2444"/>
    </row>
    <row r="17" spans="1:8" ht="15" customHeight="1" x14ac:dyDescent="0.25">
      <c r="A17" s="422" t="s">
        <v>18</v>
      </c>
      <c r="B17" s="1069"/>
      <c r="C17" s="2487"/>
      <c r="D17" s="2488"/>
      <c r="E17" s="2488"/>
      <c r="F17" s="2488"/>
      <c r="G17" s="2488"/>
      <c r="H17" s="2489"/>
    </row>
    <row r="18" spans="1:8" ht="15" customHeight="1" x14ac:dyDescent="0.25">
      <c r="A18" s="2269"/>
      <c r="B18" s="2275"/>
      <c r="C18" s="2445"/>
      <c r="D18" s="2446"/>
      <c r="E18" s="2446"/>
      <c r="F18" s="2446"/>
      <c r="G18" s="2446"/>
      <c r="H18" s="2447"/>
    </row>
    <row r="19" spans="1:8" x14ac:dyDescent="0.25">
      <c r="C19" s="73"/>
      <c r="D19" s="73"/>
      <c r="E19" s="73"/>
      <c r="F19" s="73"/>
      <c r="G19" s="73"/>
      <c r="H19" s="73"/>
    </row>
    <row r="20" spans="1:8" x14ac:dyDescent="0.25">
      <c r="A20" s="201" t="s">
        <v>40</v>
      </c>
    </row>
    <row r="21" spans="1:8" x14ac:dyDescent="0.25">
      <c r="A21" s="199" t="s">
        <v>237</v>
      </c>
    </row>
    <row r="22" spans="1:8" x14ac:dyDescent="0.25">
      <c r="A22" s="532"/>
      <c r="B22" s="1046"/>
      <c r="C22" s="532"/>
      <c r="D22" s="532"/>
      <c r="E22" s="532"/>
      <c r="F22" s="532"/>
      <c r="G22" s="532"/>
      <c r="H22" s="532"/>
    </row>
    <row r="23" spans="1:8" x14ac:dyDescent="0.25">
      <c r="A23" s="532"/>
      <c r="B23" s="1046"/>
      <c r="C23" s="532"/>
      <c r="D23" s="532"/>
      <c r="E23" s="532"/>
      <c r="F23" s="532"/>
      <c r="G23" s="532"/>
      <c r="H23" s="532"/>
    </row>
    <row r="24" spans="1:8" x14ac:dyDescent="0.25">
      <c r="A24" s="532"/>
      <c r="B24" s="1046"/>
      <c r="C24" s="532"/>
      <c r="D24" s="532"/>
      <c r="E24" s="532"/>
      <c r="F24" s="532"/>
      <c r="G24" s="532"/>
      <c r="H24" s="532"/>
    </row>
    <row r="25" spans="1:8" x14ac:dyDescent="0.25">
      <c r="A25" s="532"/>
      <c r="B25" s="1046"/>
      <c r="C25" s="532"/>
      <c r="D25" s="532"/>
      <c r="E25" s="532"/>
      <c r="F25" s="532"/>
      <c r="G25" s="532"/>
      <c r="H25" s="532"/>
    </row>
  </sheetData>
  <mergeCells count="22">
    <mergeCell ref="C17:H17"/>
    <mergeCell ref="C18:H18"/>
    <mergeCell ref="E12:F12"/>
    <mergeCell ref="E11:F11"/>
    <mergeCell ref="G11:H11"/>
    <mergeCell ref="G12:H12"/>
    <mergeCell ref="C16:H16"/>
    <mergeCell ref="E13:H13"/>
    <mergeCell ref="C13:D13"/>
    <mergeCell ref="E14:H14"/>
    <mergeCell ref="E15:H15"/>
    <mergeCell ref="C14:D14"/>
    <mergeCell ref="C15:D15"/>
    <mergeCell ref="A5:B6"/>
    <mergeCell ref="C10:D10"/>
    <mergeCell ref="C11:D11"/>
    <mergeCell ref="C12:D12"/>
    <mergeCell ref="G5:H5"/>
    <mergeCell ref="C5:D5"/>
    <mergeCell ref="E5:F5"/>
    <mergeCell ref="E10:F10"/>
    <mergeCell ref="G10:H10"/>
  </mergeCells>
  <pageMargins left="0" right="1.8503937007874016" top="1.2204724409448819" bottom="0.70866141732283472" header="0" footer="0"/>
  <pageSetup paperSize="9" scale="87" orientation="portrait" horizontalDpi="4294967293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Tabelle91">
    <tabColor rgb="FF002060"/>
  </sheetPr>
  <dimension ref="A1:F48"/>
  <sheetViews>
    <sheetView zoomScaleNormal="100" zoomScalePageLayoutView="200" workbookViewId="0">
      <selection activeCell="A3" sqref="A3"/>
    </sheetView>
  </sheetViews>
  <sheetFormatPr baseColWidth="10" defaultColWidth="11.42578125" defaultRowHeight="15" x14ac:dyDescent="0.25"/>
  <cols>
    <col min="1" max="1" width="2.7109375" customWidth="1"/>
    <col min="2" max="2" width="25.85546875" style="202" customWidth="1"/>
    <col min="3" max="6" width="14.42578125" bestFit="1" customWidth="1"/>
    <col min="7" max="7" width="13" bestFit="1" customWidth="1"/>
  </cols>
  <sheetData>
    <row r="1" spans="1:5" x14ac:dyDescent="0.25">
      <c r="A1" s="248" t="s">
        <v>506</v>
      </c>
    </row>
    <row r="2" spans="1:5" x14ac:dyDescent="0.25">
      <c r="A2" s="205" t="s">
        <v>507</v>
      </c>
    </row>
    <row r="3" spans="1:5" x14ac:dyDescent="0.25">
      <c r="A3" s="205"/>
    </row>
    <row r="4" spans="1:5" x14ac:dyDescent="0.25">
      <c r="A4" s="203" t="s">
        <v>3</v>
      </c>
    </row>
    <row r="5" spans="1:5" x14ac:dyDescent="0.25">
      <c r="A5" s="259" t="s">
        <v>417</v>
      </c>
      <c r="C5" s="260"/>
      <c r="D5" s="260"/>
      <c r="E5" s="260"/>
    </row>
    <row r="6" spans="1:5" x14ac:dyDescent="0.25">
      <c r="A6" s="229" t="s">
        <v>418</v>
      </c>
      <c r="C6" s="507" t="s">
        <v>508</v>
      </c>
      <c r="D6" s="1181" t="s">
        <v>509</v>
      </c>
      <c r="E6" s="507" t="s">
        <v>510</v>
      </c>
    </row>
    <row r="7" spans="1:5" x14ac:dyDescent="0.25">
      <c r="B7" s="229" t="s">
        <v>236</v>
      </c>
      <c r="C7" s="558"/>
      <c r="D7" s="576"/>
      <c r="E7" s="558"/>
    </row>
    <row r="8" spans="1:5" x14ac:dyDescent="0.25">
      <c r="A8" s="1138" t="s">
        <v>18</v>
      </c>
      <c r="B8" s="759" t="s">
        <v>421</v>
      </c>
      <c r="C8" s="634"/>
      <c r="D8" s="575"/>
      <c r="E8" s="634"/>
    </row>
    <row r="9" spans="1:5" x14ac:dyDescent="0.25">
      <c r="B9" s="228" t="s">
        <v>422</v>
      </c>
      <c r="C9" s="564"/>
      <c r="D9" s="1182"/>
      <c r="E9" s="564"/>
    </row>
    <row r="10" spans="1:5" x14ac:dyDescent="0.25">
      <c r="B10" s="199"/>
      <c r="C10" s="5"/>
      <c r="D10" s="5"/>
      <c r="E10" s="5"/>
    </row>
    <row r="11" spans="1:5" x14ac:dyDescent="0.25">
      <c r="A11" s="34" t="s">
        <v>423</v>
      </c>
      <c r="B11" s="256"/>
      <c r="D11" s="260"/>
      <c r="E11" s="260"/>
    </row>
    <row r="12" spans="1:5" x14ac:dyDescent="0.25">
      <c r="A12" s="229" t="s">
        <v>418</v>
      </c>
      <c r="C12" s="507" t="s">
        <v>508</v>
      </c>
      <c r="D12" s="1181" t="s">
        <v>509</v>
      </c>
      <c r="E12" s="507" t="s">
        <v>510</v>
      </c>
    </row>
    <row r="13" spans="1:5" x14ac:dyDescent="0.25">
      <c r="B13" s="229" t="s">
        <v>236</v>
      </c>
      <c r="C13" s="558"/>
      <c r="D13" s="576"/>
      <c r="E13" s="558"/>
    </row>
    <row r="14" spans="1:5" x14ac:dyDescent="0.25">
      <c r="A14" s="1138" t="s">
        <v>18</v>
      </c>
      <c r="B14" s="905"/>
      <c r="C14" s="634"/>
      <c r="D14" s="575"/>
      <c r="E14" s="634"/>
    </row>
    <row r="15" spans="1:5" x14ac:dyDescent="0.25">
      <c r="B15" s="228" t="s">
        <v>352</v>
      </c>
      <c r="C15" s="564"/>
      <c r="D15" s="1182"/>
      <c r="E15" s="564"/>
    </row>
    <row r="16" spans="1:5" x14ac:dyDescent="0.25">
      <c r="B16" s="199"/>
      <c r="C16" s="5"/>
      <c r="D16" s="5"/>
      <c r="E16" s="5"/>
    </row>
    <row r="17" spans="1:6" x14ac:dyDescent="0.25">
      <c r="A17" s="199" t="s">
        <v>40</v>
      </c>
      <c r="C17" s="5"/>
      <c r="D17" s="5"/>
      <c r="E17" s="5"/>
    </row>
    <row r="18" spans="1:6" x14ac:dyDescent="0.25">
      <c r="A18" s="199" t="s">
        <v>511</v>
      </c>
      <c r="C18" s="5"/>
      <c r="D18" s="5"/>
      <c r="E18" s="5"/>
    </row>
    <row r="19" spans="1:6" x14ac:dyDescent="0.25">
      <c r="B19" s="256"/>
      <c r="C19" s="507" t="s">
        <v>508</v>
      </c>
      <c r="D19" s="1181" t="s">
        <v>509</v>
      </c>
      <c r="E19" s="507" t="s">
        <v>510</v>
      </c>
      <c r="F19" s="78"/>
    </row>
    <row r="20" spans="1:6" x14ac:dyDescent="0.25">
      <c r="B20" s="508" t="s">
        <v>512</v>
      </c>
      <c r="C20" s="932">
        <v>1500</v>
      </c>
      <c r="D20" s="1183">
        <v>1300</v>
      </c>
      <c r="E20" s="932">
        <v>2350</v>
      </c>
      <c r="F20" s="1038" t="s">
        <v>513</v>
      </c>
    </row>
    <row r="21" spans="1:6" x14ac:dyDescent="0.25">
      <c r="B21" s="256" t="s">
        <v>505</v>
      </c>
      <c r="C21" s="558"/>
      <c r="D21" s="576"/>
      <c r="E21" s="558"/>
      <c r="F21" s="558"/>
    </row>
    <row r="22" spans="1:6" x14ac:dyDescent="0.25">
      <c r="A22" s="1138" t="s">
        <v>18</v>
      </c>
      <c r="B22" s="889" t="s">
        <v>514</v>
      </c>
      <c r="C22" s="634"/>
      <c r="D22" s="575"/>
      <c r="E22" s="634"/>
      <c r="F22" s="634"/>
    </row>
    <row r="23" spans="1:6" x14ac:dyDescent="0.25">
      <c r="B23" s="259" t="s">
        <v>515</v>
      </c>
      <c r="C23" s="174"/>
      <c r="D23" s="174"/>
      <c r="E23" s="174"/>
      <c r="F23" s="564"/>
    </row>
    <row r="25" spans="1:6" x14ac:dyDescent="0.25">
      <c r="A25" s="199" t="s">
        <v>516</v>
      </c>
      <c r="C25" s="5"/>
      <c r="D25" s="5"/>
      <c r="E25" s="5"/>
    </row>
    <row r="26" spans="1:6" x14ac:dyDescent="0.25">
      <c r="B26" s="508"/>
      <c r="C26" s="509" t="s">
        <v>508</v>
      </c>
      <c r="D26" s="1184" t="s">
        <v>509</v>
      </c>
      <c r="E26" s="509" t="s">
        <v>510</v>
      </c>
      <c r="F26" s="345"/>
    </row>
    <row r="27" spans="1:6" x14ac:dyDescent="0.25">
      <c r="B27" s="256" t="s">
        <v>512</v>
      </c>
      <c r="C27" s="620"/>
      <c r="D27" s="1185"/>
      <c r="E27" s="620"/>
      <c r="F27" s="104" t="s">
        <v>513</v>
      </c>
    </row>
    <row r="28" spans="1:6" x14ac:dyDescent="0.25">
      <c r="B28" s="256" t="s">
        <v>505</v>
      </c>
      <c r="C28" s="618"/>
      <c r="D28" s="1186"/>
      <c r="E28" s="619"/>
      <c r="F28" s="558"/>
    </row>
    <row r="29" spans="1:6" x14ac:dyDescent="0.25">
      <c r="A29" s="1138" t="s">
        <v>18</v>
      </c>
      <c r="B29" s="836" t="s">
        <v>514</v>
      </c>
      <c r="C29" s="634"/>
      <c r="D29" s="575"/>
      <c r="E29" s="634"/>
      <c r="F29" s="933"/>
    </row>
    <row r="30" spans="1:6" x14ac:dyDescent="0.25">
      <c r="B30" s="256" t="s">
        <v>517</v>
      </c>
      <c r="C30" s="78"/>
      <c r="D30" s="78"/>
      <c r="F30" s="558"/>
    </row>
    <row r="31" spans="1:6" x14ac:dyDescent="0.25">
      <c r="A31" s="1138" t="s">
        <v>18</v>
      </c>
      <c r="B31" s="934"/>
      <c r="C31" s="935"/>
      <c r="D31" s="634"/>
      <c r="E31" s="634"/>
      <c r="F31" s="634"/>
    </row>
    <row r="32" spans="1:6" x14ac:dyDescent="0.25">
      <c r="B32" s="256" t="s">
        <v>518</v>
      </c>
      <c r="C32" s="78"/>
      <c r="D32" s="78"/>
      <c r="E32" s="105"/>
      <c r="F32" s="558"/>
    </row>
    <row r="33" spans="1:6" x14ac:dyDescent="0.25">
      <c r="B33" s="508" t="s">
        <v>519</v>
      </c>
      <c r="C33" s="345"/>
      <c r="D33" s="345"/>
      <c r="E33" s="737"/>
      <c r="F33" s="634"/>
    </row>
    <row r="34" spans="1:6" x14ac:dyDescent="0.25">
      <c r="B34" s="1068"/>
      <c r="C34" s="100"/>
      <c r="D34" s="100"/>
      <c r="E34" s="100"/>
      <c r="F34" s="564"/>
    </row>
    <row r="38" spans="1:6" x14ac:dyDescent="0.25">
      <c r="A38" s="16" t="s">
        <v>245</v>
      </c>
      <c r="D38" s="1176" t="s">
        <v>509</v>
      </c>
      <c r="E38" s="507" t="s">
        <v>510</v>
      </c>
    </row>
    <row r="39" spans="1:6" x14ac:dyDescent="0.25">
      <c r="B39" s="508"/>
      <c r="C39" s="345"/>
      <c r="D39" s="1180">
        <v>200</v>
      </c>
      <c r="E39" s="932">
        <v>500</v>
      </c>
    </row>
    <row r="40" spans="1:6" x14ac:dyDescent="0.25">
      <c r="B40" s="202" t="s">
        <v>505</v>
      </c>
      <c r="D40" s="1177"/>
      <c r="E40" s="558"/>
    </row>
    <row r="41" spans="1:6" x14ac:dyDescent="0.25">
      <c r="A41" s="1138" t="s">
        <v>18</v>
      </c>
      <c r="B41" s="508" t="s">
        <v>520</v>
      </c>
      <c r="C41" s="345"/>
      <c r="D41" s="1178"/>
      <c r="E41" s="634"/>
    </row>
    <row r="42" spans="1:6" x14ac:dyDescent="0.25">
      <c r="B42" s="202" t="s">
        <v>449</v>
      </c>
      <c r="D42" s="1179"/>
      <c r="E42" s="564"/>
    </row>
    <row r="43" spans="1:6" x14ac:dyDescent="0.25">
      <c r="B43" s="202" t="s">
        <v>464</v>
      </c>
      <c r="D43" s="1179"/>
      <c r="E43" s="564"/>
    </row>
    <row r="45" spans="1:6" x14ac:dyDescent="0.25">
      <c r="B45" s="202" t="s">
        <v>41</v>
      </c>
    </row>
    <row r="46" spans="1:6" x14ac:dyDescent="0.25">
      <c r="B46" s="1062"/>
      <c r="C46" s="620"/>
      <c r="D46" s="620"/>
      <c r="E46" s="620"/>
    </row>
    <row r="47" spans="1:6" x14ac:dyDescent="0.25">
      <c r="B47" s="1062"/>
      <c r="C47" s="620"/>
      <c r="D47" s="620"/>
      <c r="E47" s="620"/>
    </row>
    <row r="48" spans="1:6" x14ac:dyDescent="0.25">
      <c r="B48" s="1062"/>
      <c r="C48" s="620"/>
      <c r="D48" s="620"/>
      <c r="E48" s="620"/>
    </row>
  </sheetData>
  <pageMargins left="0" right="1.8503937007874016" top="1.2204724409448819" bottom="0.70866141732283472" header="0" footer="0"/>
  <pageSetup paperSize="9" scale="90" orientation="portrait" horizontalDpi="4294967293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Tabelle92">
    <tabColor rgb="FF002060"/>
  </sheetPr>
  <dimension ref="A1:F60"/>
  <sheetViews>
    <sheetView zoomScaleNormal="100" zoomScalePageLayoutView="130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33.28515625" style="15" customWidth="1"/>
    <col min="3" max="6" width="12.7109375" style="1" customWidth="1"/>
    <col min="7" max="16384" width="10.85546875" style="1"/>
  </cols>
  <sheetData>
    <row r="1" spans="1:6" x14ac:dyDescent="0.25">
      <c r="A1" s="248" t="s">
        <v>521</v>
      </c>
    </row>
    <row r="2" spans="1:6" x14ac:dyDescent="0.25">
      <c r="A2" s="205" t="s">
        <v>522</v>
      </c>
    </row>
    <row r="3" spans="1:6" x14ac:dyDescent="0.25">
      <c r="A3" s="205"/>
    </row>
    <row r="4" spans="1:6" x14ac:dyDescent="0.25">
      <c r="A4" s="248" t="s">
        <v>3</v>
      </c>
    </row>
    <row r="5" spans="1:6" s="22" customFormat="1" x14ac:dyDescent="0.25">
      <c r="A5" s="1269"/>
      <c r="B5" s="1270"/>
      <c r="C5" s="1271" t="s">
        <v>523</v>
      </c>
      <c r="D5" s="1271" t="s">
        <v>524</v>
      </c>
      <c r="E5" s="1271" t="s">
        <v>525</v>
      </c>
    </row>
    <row r="6" spans="1:6" s="22" customFormat="1" x14ac:dyDescent="0.25">
      <c r="A6" s="1269"/>
      <c r="B6" s="1270" t="s">
        <v>526</v>
      </c>
      <c r="C6" s="1272"/>
      <c r="D6" s="1272"/>
      <c r="E6" s="1272"/>
    </row>
    <row r="7" spans="1:6" s="22" customFormat="1" ht="15.75" thickBot="1" x14ac:dyDescent="0.3">
      <c r="A7" s="1273" t="s">
        <v>18</v>
      </c>
      <c r="B7" s="1284"/>
      <c r="C7" s="1275"/>
      <c r="D7" s="1275"/>
      <c r="E7" s="1275"/>
    </row>
    <row r="8" spans="1:6" s="22" customFormat="1" x14ac:dyDescent="0.25">
      <c r="A8" s="1276"/>
      <c r="B8" s="1277" t="s">
        <v>478</v>
      </c>
      <c r="C8" s="1278"/>
      <c r="D8" s="1278"/>
      <c r="E8" s="1278"/>
    </row>
    <row r="9" spans="1:6" s="22" customFormat="1" ht="15.75" thickBot="1" x14ac:dyDescent="0.3">
      <c r="A9" s="1279"/>
      <c r="B9" s="1274" t="s">
        <v>442</v>
      </c>
      <c r="C9" s="1280"/>
      <c r="D9" s="1280"/>
      <c r="E9" s="1280"/>
    </row>
    <row r="10" spans="1:6" s="22" customFormat="1" x14ac:dyDescent="0.25">
      <c r="A10" s="1276"/>
      <c r="B10" s="1281" t="s">
        <v>443</v>
      </c>
      <c r="C10" s="1282"/>
      <c r="D10" s="1282"/>
      <c r="E10" s="1282"/>
    </row>
    <row r="11" spans="1:6" s="22" customFormat="1" x14ac:dyDescent="0.25">
      <c r="A11" s="1276"/>
      <c r="B11" s="1281" t="s">
        <v>444</v>
      </c>
      <c r="C11" s="1283"/>
      <c r="D11" s="1283"/>
      <c r="E11" s="1283"/>
    </row>
    <row r="12" spans="1:6" s="22" customFormat="1" x14ac:dyDescent="0.25">
      <c r="B12" s="200"/>
    </row>
    <row r="13" spans="1:6" s="22" customFormat="1" x14ac:dyDescent="0.25">
      <c r="A13" s="201" t="s">
        <v>527</v>
      </c>
    </row>
    <row r="14" spans="1:6" s="22" customFormat="1" x14ac:dyDescent="0.25">
      <c r="B14" s="200" t="s">
        <v>446</v>
      </c>
      <c r="E14" s="2497"/>
      <c r="F14" s="2497"/>
    </row>
    <row r="15" spans="1:6" s="22" customFormat="1" x14ac:dyDescent="0.25">
      <c r="A15" s="88" t="s">
        <v>18</v>
      </c>
      <c r="B15" s="905"/>
      <c r="C15" s="937"/>
      <c r="D15" s="938"/>
      <c r="E15" s="2496"/>
      <c r="F15" s="2496"/>
    </row>
    <row r="16" spans="1:6" s="22" customFormat="1" x14ac:dyDescent="0.25">
      <c r="B16" s="200" t="s">
        <v>447</v>
      </c>
      <c r="C16" s="75"/>
      <c r="D16" s="74"/>
      <c r="E16" s="2497"/>
      <c r="F16" s="2497"/>
    </row>
    <row r="17" spans="1:6" s="22" customFormat="1" x14ac:dyDescent="0.25">
      <c r="A17" s="88" t="s">
        <v>18</v>
      </c>
      <c r="B17" s="905"/>
      <c r="C17" s="937"/>
      <c r="D17" s="938"/>
      <c r="E17" s="2496"/>
      <c r="F17" s="2496"/>
    </row>
    <row r="18" spans="1:6" s="22" customFormat="1" x14ac:dyDescent="0.25">
      <c r="B18" s="200" t="s">
        <v>447</v>
      </c>
      <c r="C18" s="75"/>
      <c r="E18" s="2495"/>
      <c r="F18" s="2495"/>
    </row>
    <row r="19" spans="1:6" s="22" customFormat="1" x14ac:dyDescent="0.25">
      <c r="A19" s="88" t="s">
        <v>18</v>
      </c>
      <c r="B19" s="905"/>
      <c r="C19" s="937"/>
      <c r="D19" s="938"/>
      <c r="E19" s="2496"/>
      <c r="F19" s="2496"/>
    </row>
    <row r="20" spans="1:6" s="22" customFormat="1" x14ac:dyDescent="0.25">
      <c r="B20" s="200" t="s">
        <v>447</v>
      </c>
      <c r="E20" s="2498"/>
      <c r="F20" s="2498"/>
    </row>
    <row r="21" spans="1:6" s="22" customFormat="1" x14ac:dyDescent="0.25">
      <c r="B21" s="200"/>
    </row>
    <row r="22" spans="1:6" s="22" customFormat="1" x14ac:dyDescent="0.25">
      <c r="A22" s="1269"/>
      <c r="B22" s="1285"/>
      <c r="C22" s="1271" t="str">
        <f>+C5</f>
        <v>100 Teile</v>
      </c>
      <c r="D22" s="1271" t="str">
        <f>+D5</f>
        <v>500 Teile</v>
      </c>
      <c r="E22" s="1271" t="str">
        <f>+E5</f>
        <v>1.000 Teile</v>
      </c>
    </row>
    <row r="23" spans="1:6" s="22" customFormat="1" x14ac:dyDescent="0.25">
      <c r="A23" s="1286"/>
      <c r="B23" s="1285" t="s">
        <v>477</v>
      </c>
      <c r="C23" s="1287"/>
      <c r="D23" s="1287"/>
      <c r="E23" s="1287"/>
    </row>
    <row r="24" spans="1:6" s="22" customFormat="1" ht="15.75" thickBot="1" x14ac:dyDescent="0.3">
      <c r="A24" s="1288"/>
      <c r="B24" s="1289" t="s">
        <v>528</v>
      </c>
      <c r="C24" s="1290"/>
      <c r="D24" s="1290"/>
      <c r="E24" s="1290"/>
    </row>
    <row r="25" spans="1:6" s="22" customFormat="1" x14ac:dyDescent="0.25">
      <c r="A25" s="1288"/>
      <c r="B25" s="1302" t="s">
        <v>398</v>
      </c>
      <c r="C25" s="2493"/>
      <c r="D25" s="2493"/>
      <c r="E25" s="2493"/>
    </row>
    <row r="26" spans="1:6" s="22" customFormat="1" ht="15.75" thickBot="1" x14ac:dyDescent="0.3">
      <c r="A26" s="1291" t="s">
        <v>18</v>
      </c>
      <c r="B26" s="1292" t="s">
        <v>355</v>
      </c>
      <c r="C26" s="2494"/>
      <c r="D26" s="2494"/>
      <c r="E26" s="2494"/>
    </row>
    <row r="27" spans="1:6" s="22" customFormat="1" x14ac:dyDescent="0.25">
      <c r="A27" s="1276"/>
      <c r="B27" s="1293" t="s">
        <v>452</v>
      </c>
      <c r="C27" s="2492"/>
      <c r="D27" s="2492"/>
      <c r="E27" s="2492"/>
    </row>
    <row r="28" spans="1:6" s="22" customFormat="1" x14ac:dyDescent="0.25">
      <c r="B28" s="200"/>
    </row>
    <row r="29" spans="1:6" s="22" customFormat="1" x14ac:dyDescent="0.25">
      <c r="A29" s="201" t="s">
        <v>40</v>
      </c>
    </row>
    <row r="30" spans="1:6" s="22" customFormat="1" x14ac:dyDescent="0.25">
      <c r="A30" s="1269"/>
      <c r="B30" s="1285"/>
      <c r="C30" s="1271" t="s">
        <v>523</v>
      </c>
      <c r="D30" s="1271" t="s">
        <v>524</v>
      </c>
      <c r="E30" s="1271" t="s">
        <v>525</v>
      </c>
      <c r="F30" s="1271" t="s">
        <v>529</v>
      </c>
    </row>
    <row r="31" spans="1:6" s="22" customFormat="1" x14ac:dyDescent="0.25">
      <c r="A31" s="1269"/>
      <c r="B31" s="1285" t="s">
        <v>526</v>
      </c>
      <c r="C31" s="1294"/>
      <c r="D31" s="1294"/>
      <c r="E31" s="1294"/>
      <c r="F31" s="1294"/>
    </row>
    <row r="32" spans="1:6" s="22" customFormat="1" ht="15.75" thickBot="1" x14ac:dyDescent="0.3">
      <c r="A32" s="1273" t="s">
        <v>18</v>
      </c>
      <c r="B32" s="1295" t="s">
        <v>473</v>
      </c>
      <c r="C32" s="1296"/>
      <c r="D32" s="1296"/>
      <c r="E32" s="1296"/>
      <c r="F32" s="1296"/>
    </row>
    <row r="33" spans="1:6" s="22" customFormat="1" x14ac:dyDescent="0.25">
      <c r="A33" s="1276"/>
      <c r="B33" s="1297" t="s">
        <v>478</v>
      </c>
      <c r="C33" s="1298"/>
      <c r="D33" s="1298"/>
      <c r="E33" s="1298"/>
      <c r="F33" s="1298"/>
    </row>
    <row r="34" spans="1:6" s="22" customFormat="1" ht="15.75" thickBot="1" x14ac:dyDescent="0.3">
      <c r="A34" s="1279"/>
      <c r="B34" s="1289" t="s">
        <v>442</v>
      </c>
      <c r="C34" s="1280"/>
      <c r="D34" s="1280"/>
      <c r="E34" s="1280"/>
      <c r="F34" s="1280"/>
    </row>
    <row r="35" spans="1:6" s="22" customFormat="1" x14ac:dyDescent="0.25">
      <c r="A35" s="1299"/>
      <c r="B35" s="1293" t="s">
        <v>443</v>
      </c>
      <c r="C35" s="1300"/>
      <c r="D35" s="1300"/>
      <c r="E35" s="1300"/>
      <c r="F35" s="1300"/>
    </row>
    <row r="36" spans="1:6" s="22" customFormat="1" x14ac:dyDescent="0.25">
      <c r="A36" s="1299"/>
      <c r="B36" s="1293" t="s">
        <v>444</v>
      </c>
      <c r="C36" s="1283"/>
      <c r="D36" s="1283"/>
      <c r="E36" s="1283"/>
      <c r="F36" s="1283"/>
    </row>
    <row r="37" spans="1:6" s="22" customFormat="1" x14ac:dyDescent="0.25">
      <c r="B37" s="200"/>
    </row>
    <row r="38" spans="1:6" s="22" customFormat="1" x14ac:dyDescent="0.25">
      <c r="A38" s="201" t="s">
        <v>527</v>
      </c>
    </row>
    <row r="39" spans="1:6" s="22" customFormat="1" x14ac:dyDescent="0.25">
      <c r="B39" s="200" t="s">
        <v>446</v>
      </c>
      <c r="E39" s="2497"/>
      <c r="F39" s="2497"/>
    </row>
    <row r="40" spans="1:6" s="22" customFormat="1" x14ac:dyDescent="0.25">
      <c r="A40" s="88" t="s">
        <v>18</v>
      </c>
      <c r="B40" s="905"/>
      <c r="C40" s="937"/>
      <c r="D40" s="938"/>
      <c r="E40" s="2496"/>
      <c r="F40" s="2496"/>
    </row>
    <row r="41" spans="1:6" s="22" customFormat="1" x14ac:dyDescent="0.25">
      <c r="B41" s="200" t="s">
        <v>447</v>
      </c>
      <c r="C41" s="75"/>
      <c r="D41" s="74"/>
      <c r="E41" s="2497"/>
      <c r="F41" s="2497"/>
    </row>
    <row r="42" spans="1:6" s="22" customFormat="1" x14ac:dyDescent="0.25">
      <c r="A42" s="88" t="s">
        <v>18</v>
      </c>
      <c r="B42" s="905"/>
      <c r="C42" s="937"/>
      <c r="D42" s="938"/>
      <c r="E42" s="2496"/>
      <c r="F42" s="2496"/>
    </row>
    <row r="43" spans="1:6" s="22" customFormat="1" x14ac:dyDescent="0.25">
      <c r="B43" s="200" t="s">
        <v>447</v>
      </c>
      <c r="C43" s="75"/>
      <c r="E43" s="2495"/>
      <c r="F43" s="2495"/>
    </row>
    <row r="44" spans="1:6" s="22" customFormat="1" x14ac:dyDescent="0.25">
      <c r="A44" s="88" t="s">
        <v>18</v>
      </c>
      <c r="B44" s="905"/>
      <c r="C44" s="937"/>
      <c r="D44" s="938"/>
      <c r="E44" s="2496"/>
      <c r="F44" s="2496"/>
    </row>
    <row r="45" spans="1:6" s="22" customFormat="1" x14ac:dyDescent="0.25">
      <c r="B45" s="200" t="s">
        <v>447</v>
      </c>
      <c r="C45" s="75"/>
      <c r="E45" s="2497"/>
      <c r="F45" s="2497"/>
    </row>
    <row r="46" spans="1:6" s="22" customFormat="1" x14ac:dyDescent="0.25">
      <c r="A46" s="88" t="s">
        <v>18</v>
      </c>
      <c r="B46" s="905"/>
      <c r="C46" s="937"/>
      <c r="D46" s="938"/>
      <c r="E46" s="2496"/>
      <c r="F46" s="2496"/>
    </row>
    <row r="47" spans="1:6" s="22" customFormat="1" x14ac:dyDescent="0.25">
      <c r="B47" s="200" t="s">
        <v>447</v>
      </c>
      <c r="E47" s="2495"/>
      <c r="F47" s="2495"/>
    </row>
    <row r="48" spans="1:6" s="22" customFormat="1" x14ac:dyDescent="0.25">
      <c r="B48" s="200"/>
    </row>
    <row r="49" spans="1:6" s="22" customFormat="1" x14ac:dyDescent="0.25">
      <c r="A49" s="1269"/>
      <c r="B49" s="1285"/>
      <c r="C49" s="1271" t="s">
        <v>523</v>
      </c>
      <c r="D49" s="1271" t="s">
        <v>524</v>
      </c>
      <c r="E49" s="1271" t="s">
        <v>525</v>
      </c>
      <c r="F49" s="1271" t="s">
        <v>529</v>
      </c>
    </row>
    <row r="50" spans="1:6" s="22" customFormat="1" x14ac:dyDescent="0.25">
      <c r="A50" s="1288"/>
      <c r="B50" s="1285" t="s">
        <v>477</v>
      </c>
      <c r="C50" s="1287"/>
      <c r="D50" s="1287"/>
      <c r="E50" s="1287"/>
      <c r="F50" s="1287"/>
    </row>
    <row r="51" spans="1:6" s="22" customFormat="1" ht="15.75" thickBot="1" x14ac:dyDescent="0.3">
      <c r="A51" s="1288"/>
      <c r="B51" s="1292" t="s">
        <v>528</v>
      </c>
      <c r="C51" s="1301"/>
      <c r="D51" s="1301"/>
      <c r="E51" s="1301"/>
      <c r="F51" s="1301"/>
    </row>
    <row r="52" spans="1:6" s="22" customFormat="1" x14ac:dyDescent="0.25">
      <c r="A52" s="1288"/>
      <c r="B52" s="1302" t="s">
        <v>398</v>
      </c>
      <c r="C52" s="2493"/>
      <c r="D52" s="2493"/>
      <c r="E52" s="2493"/>
      <c r="F52" s="2493"/>
    </row>
    <row r="53" spans="1:6" s="22" customFormat="1" ht="15.75" thickBot="1" x14ac:dyDescent="0.3">
      <c r="A53" s="1291" t="s">
        <v>18</v>
      </c>
      <c r="B53" s="1292" t="s">
        <v>355</v>
      </c>
      <c r="C53" s="2494"/>
      <c r="D53" s="2494"/>
      <c r="E53" s="2494"/>
      <c r="F53" s="2494"/>
    </row>
    <row r="54" spans="1:6" s="22" customFormat="1" x14ac:dyDescent="0.25">
      <c r="A54" s="1276"/>
      <c r="B54" s="1293" t="s">
        <v>452</v>
      </c>
      <c r="C54" s="2492"/>
      <c r="D54" s="2492"/>
      <c r="E54" s="2492"/>
      <c r="F54" s="2492"/>
    </row>
    <row r="55" spans="1:6" s="22" customFormat="1" x14ac:dyDescent="0.25">
      <c r="B55" s="200"/>
    </row>
    <row r="56" spans="1:6" s="22" customFormat="1" x14ac:dyDescent="0.25">
      <c r="A56" s="200"/>
      <c r="B56" s="510" t="s">
        <v>41</v>
      </c>
    </row>
    <row r="57" spans="1:6" s="22" customFormat="1" x14ac:dyDescent="0.25">
      <c r="A57" s="15"/>
      <c r="B57" s="532"/>
      <c r="C57" s="532"/>
      <c r="D57" s="532"/>
      <c r="E57" s="532"/>
      <c r="F57" s="532"/>
    </row>
    <row r="58" spans="1:6" s="22" customFormat="1" x14ac:dyDescent="0.25">
      <c r="B58" s="1046"/>
      <c r="C58" s="532"/>
      <c r="D58" s="532"/>
      <c r="E58" s="532"/>
      <c r="F58" s="532"/>
    </row>
    <row r="59" spans="1:6" s="22" customFormat="1" x14ac:dyDescent="0.25">
      <c r="B59" s="1046"/>
      <c r="C59" s="532"/>
      <c r="D59" s="532"/>
      <c r="E59" s="532"/>
      <c r="F59" s="532"/>
    </row>
    <row r="60" spans="1:6" s="22" customFormat="1" x14ac:dyDescent="0.25">
      <c r="B60" s="200"/>
    </row>
  </sheetData>
  <mergeCells count="22">
    <mergeCell ref="E19:F19"/>
    <mergeCell ref="E39:F39"/>
    <mergeCell ref="E40:F40"/>
    <mergeCell ref="E41:F41"/>
    <mergeCell ref="E42:F42"/>
    <mergeCell ref="E20:F20"/>
    <mergeCell ref="E14:F14"/>
    <mergeCell ref="E15:F15"/>
    <mergeCell ref="E16:F16"/>
    <mergeCell ref="E17:F17"/>
    <mergeCell ref="E18:F18"/>
    <mergeCell ref="C54:F54"/>
    <mergeCell ref="C25:E25"/>
    <mergeCell ref="C26:E26"/>
    <mergeCell ref="C27:E27"/>
    <mergeCell ref="C52:F52"/>
    <mergeCell ref="C53:F53"/>
    <mergeCell ref="E43:F43"/>
    <mergeCell ref="E44:F44"/>
    <mergeCell ref="E45:F45"/>
    <mergeCell ref="E46:F46"/>
    <mergeCell ref="E47:F47"/>
  </mergeCells>
  <pageMargins left="0" right="1.8503937007874016" top="1.2204724409448819" bottom="0.70866141732283472" header="0" footer="0"/>
  <pageSetup paperSize="9" scale="90" orientation="portrait" horizontalDpi="4294967293" r:id="rId1"/>
  <headerFooter alignWithMargins="0"/>
  <rowBreaks count="1" manualBreakCount="1">
    <brk id="48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Tabelle94">
    <tabColor rgb="FF00B0F0"/>
  </sheetPr>
  <dimension ref="A1:D29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11.140625" style="15" customWidth="1"/>
    <col min="2" max="2" width="41.7109375" style="15" customWidth="1"/>
    <col min="3" max="4" width="13" style="1" bestFit="1" customWidth="1"/>
    <col min="5" max="5" width="5.85546875" style="1" customWidth="1"/>
    <col min="6" max="16384" width="10.85546875" style="1"/>
  </cols>
  <sheetData>
    <row r="1" spans="1:4" x14ac:dyDescent="0.25">
      <c r="A1" s="216" t="s">
        <v>530</v>
      </c>
    </row>
    <row r="2" spans="1:4" x14ac:dyDescent="0.25">
      <c r="A2" s="205" t="s">
        <v>531</v>
      </c>
    </row>
    <row r="3" spans="1:4" x14ac:dyDescent="0.25">
      <c r="A3" s="205"/>
    </row>
    <row r="4" spans="1:4" x14ac:dyDescent="0.25">
      <c r="A4" s="199" t="s">
        <v>3</v>
      </c>
    </row>
    <row r="5" spans="1:4" x14ac:dyDescent="0.25">
      <c r="A5" s="199" t="s">
        <v>532</v>
      </c>
    </row>
    <row r="6" spans="1:4" x14ac:dyDescent="0.25">
      <c r="A6" s="15" t="s">
        <v>533</v>
      </c>
      <c r="D6" s="252"/>
    </row>
    <row r="7" spans="1:4" x14ac:dyDescent="0.25">
      <c r="A7" s="15" t="s">
        <v>534</v>
      </c>
      <c r="D7" s="36"/>
    </row>
    <row r="8" spans="1:4" x14ac:dyDescent="0.25">
      <c r="B8" s="15" t="s">
        <v>535</v>
      </c>
      <c r="C8" s="252"/>
      <c r="D8" s="36"/>
    </row>
    <row r="9" spans="1:4" x14ac:dyDescent="0.25">
      <c r="A9" s="6" t="s">
        <v>18</v>
      </c>
      <c r="B9" s="905"/>
      <c r="C9" s="624"/>
      <c r="D9" s="1331"/>
    </row>
    <row r="10" spans="1:4" x14ac:dyDescent="0.25">
      <c r="B10" s="1046"/>
      <c r="C10" s="252"/>
      <c r="D10" s="252"/>
    </row>
    <row r="11" spans="1:4" x14ac:dyDescent="0.25">
      <c r="A11" s="466" t="s">
        <v>536</v>
      </c>
      <c r="B11" s="466"/>
      <c r="C11" s="338"/>
      <c r="D11" s="624"/>
    </row>
    <row r="12" spans="1:4" x14ac:dyDescent="0.25">
      <c r="A12" s="199" t="s">
        <v>537</v>
      </c>
      <c r="B12" s="199"/>
      <c r="C12" s="5"/>
      <c r="D12" s="534"/>
    </row>
    <row r="13" spans="1:4" x14ac:dyDescent="0.25">
      <c r="A13" s="199"/>
      <c r="B13" s="199"/>
      <c r="C13" s="5"/>
      <c r="D13" s="38"/>
    </row>
    <row r="14" spans="1:4" x14ac:dyDescent="0.25">
      <c r="A14" s="199" t="s">
        <v>40</v>
      </c>
      <c r="D14" s="36"/>
    </row>
    <row r="15" spans="1:4" x14ac:dyDescent="0.25">
      <c r="A15" s="199" t="s">
        <v>538</v>
      </c>
      <c r="D15" s="36"/>
    </row>
    <row r="16" spans="1:4" x14ac:dyDescent="0.25">
      <c r="A16" s="15" t="s">
        <v>539</v>
      </c>
      <c r="D16" s="252"/>
    </row>
    <row r="17" spans="1:4" x14ac:dyDescent="0.25">
      <c r="A17" s="15" t="s">
        <v>534</v>
      </c>
      <c r="D17" s="36"/>
    </row>
    <row r="18" spans="1:4" x14ac:dyDescent="0.25">
      <c r="B18" s="15" t="s">
        <v>535</v>
      </c>
      <c r="C18" s="252"/>
      <c r="D18" s="36"/>
    </row>
    <row r="19" spans="1:4" x14ac:dyDescent="0.25">
      <c r="A19" s="6" t="s">
        <v>18</v>
      </c>
      <c r="B19" s="905"/>
      <c r="C19" s="624"/>
      <c r="D19" s="1331"/>
    </row>
    <row r="20" spans="1:4" x14ac:dyDescent="0.25">
      <c r="B20" s="1046"/>
      <c r="C20" s="252"/>
      <c r="D20" s="252"/>
    </row>
    <row r="21" spans="1:4" x14ac:dyDescent="0.25">
      <c r="A21" s="15" t="s">
        <v>540</v>
      </c>
      <c r="B21" s="15" t="s">
        <v>221</v>
      </c>
      <c r="C21" s="252"/>
      <c r="D21" s="36"/>
    </row>
    <row r="22" spans="1:4" x14ac:dyDescent="0.25">
      <c r="A22" s="939"/>
      <c r="B22" s="759" t="s">
        <v>222</v>
      </c>
      <c r="C22" s="624"/>
      <c r="D22" s="624"/>
    </row>
    <row r="23" spans="1:4" x14ac:dyDescent="0.25">
      <c r="A23" s="199" t="s">
        <v>497</v>
      </c>
      <c r="D23" s="534"/>
    </row>
    <row r="24" spans="1:4" x14ac:dyDescent="0.25">
      <c r="D24" s="36"/>
    </row>
    <row r="25" spans="1:4" x14ac:dyDescent="0.25">
      <c r="A25" s="199" t="s">
        <v>541</v>
      </c>
      <c r="D25" s="36"/>
    </row>
    <row r="26" spans="1:4" x14ac:dyDescent="0.25">
      <c r="A26" s="15" t="s">
        <v>539</v>
      </c>
      <c r="D26" s="252"/>
    </row>
    <row r="27" spans="1:4" x14ac:dyDescent="0.25">
      <c r="A27" s="204" t="s">
        <v>542</v>
      </c>
      <c r="D27" s="252"/>
    </row>
    <row r="28" spans="1:4" x14ac:dyDescent="0.25">
      <c r="A28" s="759" t="s">
        <v>222</v>
      </c>
      <c r="B28" s="466"/>
      <c r="C28" s="338"/>
      <c r="D28" s="624"/>
    </row>
    <row r="29" spans="1:4" x14ac:dyDescent="0.25">
      <c r="A29" s="199" t="s">
        <v>497</v>
      </c>
      <c r="D29" s="534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Tabelle95">
    <tabColor rgb="FF00B0F0"/>
  </sheetPr>
  <dimension ref="A1:E31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5.85546875" style="15" customWidth="1"/>
    <col min="2" max="2" width="24.85546875" style="1" customWidth="1"/>
    <col min="3" max="3" width="8" bestFit="1" customWidth="1"/>
    <col min="4" max="4" width="12" style="1" bestFit="1" customWidth="1"/>
    <col min="5" max="5" width="13" style="1" bestFit="1" customWidth="1"/>
    <col min="6" max="16384" width="10.85546875" style="1"/>
  </cols>
  <sheetData>
    <row r="1" spans="1:5" x14ac:dyDescent="0.25">
      <c r="A1" s="248" t="s">
        <v>543</v>
      </c>
    </row>
    <row r="2" spans="1:5" x14ac:dyDescent="0.25">
      <c r="A2" s="205" t="s">
        <v>544</v>
      </c>
    </row>
    <row r="3" spans="1:5" x14ac:dyDescent="0.25">
      <c r="A3" s="205"/>
    </row>
    <row r="4" spans="1:5" x14ac:dyDescent="0.25">
      <c r="A4" s="199" t="s">
        <v>538</v>
      </c>
      <c r="C4" s="1139" t="s">
        <v>547</v>
      </c>
    </row>
    <row r="5" spans="1:5" x14ac:dyDescent="0.25">
      <c r="A5" s="15" t="s">
        <v>533</v>
      </c>
      <c r="B5" s="621"/>
      <c r="C5" s="532"/>
      <c r="E5" s="252"/>
    </row>
    <row r="6" spans="1:5" x14ac:dyDescent="0.25">
      <c r="A6" s="15" t="s">
        <v>534</v>
      </c>
      <c r="C6" s="1"/>
      <c r="E6" s="36"/>
    </row>
    <row r="7" spans="1:5" x14ac:dyDescent="0.25">
      <c r="B7" s="15" t="s">
        <v>535</v>
      </c>
      <c r="C7" s="1"/>
      <c r="D7" s="252"/>
      <c r="E7" s="36"/>
    </row>
    <row r="8" spans="1:5" x14ac:dyDescent="0.25">
      <c r="A8" s="206" t="s">
        <v>18</v>
      </c>
      <c r="B8" s="466" t="s">
        <v>545</v>
      </c>
      <c r="C8" s="338"/>
      <c r="D8" s="624"/>
      <c r="E8" s="1331"/>
    </row>
    <row r="9" spans="1:5" x14ac:dyDescent="0.25">
      <c r="A9" s="206"/>
      <c r="B9" s="1332"/>
      <c r="C9" s="24"/>
      <c r="D9" s="599"/>
      <c r="E9" s="252"/>
    </row>
    <row r="10" spans="1:5" x14ac:dyDescent="0.25">
      <c r="A10" s="15" t="s">
        <v>546</v>
      </c>
      <c r="D10" s="36"/>
      <c r="E10" s="36"/>
    </row>
    <row r="11" spans="1:5" x14ac:dyDescent="0.25">
      <c r="A11" s="15" t="s">
        <v>548</v>
      </c>
      <c r="B11" s="621"/>
      <c r="C11" s="532"/>
      <c r="D11" s="252"/>
      <c r="E11" s="36"/>
    </row>
    <row r="12" spans="1:5" x14ac:dyDescent="0.25">
      <c r="A12" s="15" t="s">
        <v>154</v>
      </c>
      <c r="B12" s="48"/>
      <c r="C12" s="622"/>
      <c r="D12" s="252"/>
      <c r="E12" s="36"/>
    </row>
    <row r="13" spans="1:5" x14ac:dyDescent="0.25">
      <c r="A13" s="15" t="s">
        <v>87</v>
      </c>
      <c r="B13" s="532"/>
      <c r="C13" s="532"/>
      <c r="D13" s="252"/>
      <c r="E13" s="36"/>
    </row>
    <row r="14" spans="1:5" x14ac:dyDescent="0.25">
      <c r="A14" s="15" t="s">
        <v>155</v>
      </c>
      <c r="C14" s="622"/>
      <c r="D14" s="252"/>
      <c r="E14" s="36"/>
    </row>
    <row r="15" spans="1:5" x14ac:dyDescent="0.25">
      <c r="A15" s="15" t="s">
        <v>549</v>
      </c>
      <c r="C15" s="1"/>
      <c r="D15" s="252"/>
      <c r="E15" s="36"/>
    </row>
    <row r="16" spans="1:5" x14ac:dyDescent="0.25">
      <c r="A16" s="15" t="s">
        <v>550</v>
      </c>
      <c r="C16" s="1"/>
      <c r="D16" s="624"/>
      <c r="E16" s="36"/>
    </row>
    <row r="17" spans="1:5" x14ac:dyDescent="0.25">
      <c r="A17" s="759" t="s">
        <v>79</v>
      </c>
      <c r="B17" s="338"/>
      <c r="C17" s="338"/>
      <c r="D17" s="538"/>
      <c r="E17" s="624"/>
    </row>
    <row r="18" spans="1:5" x14ac:dyDescent="0.25">
      <c r="A18" s="199" t="s">
        <v>551</v>
      </c>
      <c r="B18" s="5"/>
      <c r="C18" s="1"/>
      <c r="D18" s="5"/>
      <c r="E18" s="534"/>
    </row>
    <row r="19" spans="1:5" x14ac:dyDescent="0.25">
      <c r="C19" s="1"/>
      <c r="E19" s="36"/>
    </row>
    <row r="20" spans="1:5" x14ac:dyDescent="0.25">
      <c r="A20" s="199" t="s">
        <v>541</v>
      </c>
      <c r="C20" s="1139" t="s">
        <v>547</v>
      </c>
      <c r="E20" s="36"/>
    </row>
    <row r="21" spans="1:5" x14ac:dyDescent="0.25">
      <c r="A21" s="15" t="s">
        <v>533</v>
      </c>
      <c r="B21" s="532"/>
      <c r="C21" s="532"/>
      <c r="E21" s="252"/>
    </row>
    <row r="22" spans="1:5" x14ac:dyDescent="0.25">
      <c r="A22" s="15" t="s">
        <v>542</v>
      </c>
      <c r="E22" s="36"/>
    </row>
    <row r="23" spans="1:5" x14ac:dyDescent="0.25">
      <c r="A23" s="15" t="s">
        <v>548</v>
      </c>
      <c r="B23" s="621"/>
      <c r="C23" s="532"/>
      <c r="D23" s="252"/>
      <c r="E23" s="36"/>
    </row>
    <row r="24" spans="1:5" x14ac:dyDescent="0.25">
      <c r="A24" s="15" t="s">
        <v>154</v>
      </c>
      <c r="B24" s="48"/>
      <c r="C24" s="622"/>
      <c r="D24" s="252"/>
      <c r="E24" s="36"/>
    </row>
    <row r="25" spans="1:5" x14ac:dyDescent="0.25">
      <c r="A25" s="15" t="s">
        <v>87</v>
      </c>
      <c r="B25" s="621"/>
      <c r="C25" s="532"/>
      <c r="D25" s="252"/>
      <c r="E25" s="36"/>
    </row>
    <row r="26" spans="1:5" x14ac:dyDescent="0.25">
      <c r="A26" s="15" t="s">
        <v>155</v>
      </c>
      <c r="C26" s="622"/>
      <c r="D26" s="252"/>
      <c r="E26" s="36"/>
    </row>
    <row r="27" spans="1:5" x14ac:dyDescent="0.25">
      <c r="A27" s="15" t="s">
        <v>549</v>
      </c>
      <c r="C27" s="1"/>
      <c r="D27" s="252"/>
      <c r="E27" s="36"/>
    </row>
    <row r="28" spans="1:5" x14ac:dyDescent="0.25">
      <c r="A28" s="15" t="s">
        <v>550</v>
      </c>
      <c r="C28" s="1"/>
      <c r="D28" s="624"/>
      <c r="E28" s="36"/>
    </row>
    <row r="29" spans="1:5" x14ac:dyDescent="0.25">
      <c r="A29" s="466" t="str">
        <f>+A17</f>
        <v>Kosten</v>
      </c>
      <c r="B29" s="338"/>
      <c r="C29" s="338"/>
      <c r="D29" s="538"/>
      <c r="E29" s="624"/>
    </row>
    <row r="30" spans="1:5" x14ac:dyDescent="0.25">
      <c r="A30" s="199" t="s">
        <v>497</v>
      </c>
      <c r="C30" s="1"/>
      <c r="E30" s="534"/>
    </row>
    <row r="31" spans="1:5" x14ac:dyDescent="0.25">
      <c r="C31" s="1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Tabelle96">
    <tabColor rgb="FF00B0F0"/>
  </sheetPr>
  <dimension ref="A1:D29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14.28515625" style="15" customWidth="1"/>
    <col min="2" max="2" width="40.28515625" style="15" bestFit="1" customWidth="1"/>
    <col min="3" max="4" width="13" style="1" bestFit="1" customWidth="1"/>
    <col min="5" max="16384" width="10.85546875" style="1"/>
  </cols>
  <sheetData>
    <row r="1" spans="1:4" x14ac:dyDescent="0.25">
      <c r="A1" s="216" t="s">
        <v>552</v>
      </c>
    </row>
    <row r="2" spans="1:4" x14ac:dyDescent="0.25">
      <c r="A2" s="205" t="s">
        <v>553</v>
      </c>
    </row>
    <row r="3" spans="1:4" x14ac:dyDescent="0.25">
      <c r="A3" s="205"/>
    </row>
    <row r="4" spans="1:4" x14ac:dyDescent="0.25">
      <c r="A4" s="199" t="s">
        <v>3</v>
      </c>
    </row>
    <row r="5" spans="1:4" x14ac:dyDescent="0.25">
      <c r="A5" s="199" t="s">
        <v>554</v>
      </c>
    </row>
    <row r="6" spans="1:4" x14ac:dyDescent="0.25">
      <c r="A6" s="15" t="s">
        <v>533</v>
      </c>
      <c r="D6" s="252"/>
    </row>
    <row r="7" spans="1:4" x14ac:dyDescent="0.25">
      <c r="A7" s="15" t="s">
        <v>534</v>
      </c>
      <c r="D7" s="36"/>
    </row>
    <row r="8" spans="1:4" x14ac:dyDescent="0.25">
      <c r="B8" s="15" t="s">
        <v>535</v>
      </c>
      <c r="C8" s="252"/>
      <c r="D8" s="36"/>
    </row>
    <row r="9" spans="1:4" x14ac:dyDescent="0.25">
      <c r="A9" s="6" t="s">
        <v>18</v>
      </c>
      <c r="B9" s="466" t="s">
        <v>545</v>
      </c>
      <c r="C9" s="624"/>
      <c r="D9" s="1331"/>
    </row>
    <row r="10" spans="1:4" x14ac:dyDescent="0.25">
      <c r="B10" s="1046"/>
      <c r="C10" s="252"/>
      <c r="D10" s="252"/>
    </row>
    <row r="11" spans="1:4" x14ac:dyDescent="0.25">
      <c r="A11" s="466" t="s">
        <v>536</v>
      </c>
      <c r="B11" s="466"/>
      <c r="C11" s="338"/>
      <c r="D11" s="624"/>
    </row>
    <row r="12" spans="1:4" x14ac:dyDescent="0.25">
      <c r="A12" s="199" t="s">
        <v>555</v>
      </c>
      <c r="B12" s="199"/>
      <c r="C12" s="5"/>
      <c r="D12" s="534"/>
    </row>
    <row r="13" spans="1:4" x14ac:dyDescent="0.25">
      <c r="A13" s="199"/>
      <c r="B13" s="199"/>
      <c r="C13" s="5"/>
      <c r="D13" s="38"/>
    </row>
    <row r="14" spans="1:4" x14ac:dyDescent="0.25">
      <c r="A14" s="199" t="s">
        <v>40</v>
      </c>
      <c r="D14" s="36"/>
    </row>
    <row r="15" spans="1:4" x14ac:dyDescent="0.25">
      <c r="A15" s="199" t="s">
        <v>538</v>
      </c>
      <c r="D15" s="36"/>
    </row>
    <row r="16" spans="1:4" x14ac:dyDescent="0.25">
      <c r="A16" s="15" t="s">
        <v>539</v>
      </c>
      <c r="D16" s="252"/>
    </row>
    <row r="17" spans="1:4" x14ac:dyDescent="0.25">
      <c r="A17" s="15" t="s">
        <v>534</v>
      </c>
      <c r="D17" s="36"/>
    </row>
    <row r="18" spans="1:4" x14ac:dyDescent="0.25">
      <c r="B18" s="15" t="s">
        <v>535</v>
      </c>
      <c r="C18" s="252"/>
      <c r="D18" s="36"/>
    </row>
    <row r="19" spans="1:4" x14ac:dyDescent="0.25">
      <c r="A19" s="6" t="s">
        <v>18</v>
      </c>
      <c r="B19" s="466" t="s">
        <v>545</v>
      </c>
      <c r="C19" s="624"/>
      <c r="D19" s="1331"/>
    </row>
    <row r="20" spans="1:4" x14ac:dyDescent="0.25">
      <c r="B20" s="1046"/>
      <c r="C20" s="252"/>
      <c r="D20" s="252"/>
    </row>
    <row r="21" spans="1:4" x14ac:dyDescent="0.25">
      <c r="A21" s="15" t="s">
        <v>540</v>
      </c>
      <c r="B21" s="15" t="s">
        <v>221</v>
      </c>
      <c r="C21" s="252"/>
      <c r="D21" s="36"/>
    </row>
    <row r="22" spans="1:4" x14ac:dyDescent="0.25">
      <c r="A22" s="939"/>
      <c r="B22" s="759" t="s">
        <v>222</v>
      </c>
      <c r="C22" s="624"/>
      <c r="D22" s="624"/>
    </row>
    <row r="23" spans="1:4" x14ac:dyDescent="0.25">
      <c r="A23" s="199" t="s">
        <v>497</v>
      </c>
      <c r="D23" s="534"/>
    </row>
    <row r="24" spans="1:4" x14ac:dyDescent="0.25">
      <c r="D24" s="36"/>
    </row>
    <row r="25" spans="1:4" x14ac:dyDescent="0.25">
      <c r="A25" s="199" t="s">
        <v>541</v>
      </c>
      <c r="D25" s="36"/>
    </row>
    <row r="26" spans="1:4" x14ac:dyDescent="0.25">
      <c r="A26" s="15" t="s">
        <v>539</v>
      </c>
      <c r="D26" s="252"/>
    </row>
    <row r="27" spans="1:4" x14ac:dyDescent="0.25">
      <c r="A27" s="204" t="s">
        <v>542</v>
      </c>
      <c r="D27" s="252"/>
    </row>
    <row r="28" spans="1:4" x14ac:dyDescent="0.25">
      <c r="A28" s="759" t="s">
        <v>222</v>
      </c>
      <c r="B28" s="466"/>
      <c r="C28" s="338"/>
      <c r="D28" s="624"/>
    </row>
    <row r="29" spans="1:4" x14ac:dyDescent="0.25">
      <c r="A29" s="199" t="s">
        <v>497</v>
      </c>
      <c r="D29" s="534"/>
    </row>
  </sheetData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5">
    <tabColor theme="9"/>
  </sheetPr>
  <dimension ref="A1:M28"/>
  <sheetViews>
    <sheetView zoomScaleNormal="100" zoomScalePageLayoutView="150" workbookViewId="0">
      <selection activeCell="A4" sqref="A4"/>
    </sheetView>
  </sheetViews>
  <sheetFormatPr baseColWidth="10" defaultColWidth="10.85546875" defaultRowHeight="15" x14ac:dyDescent="0.25"/>
  <cols>
    <col min="1" max="1" width="6.42578125" style="15" customWidth="1"/>
    <col min="2" max="2" width="9.140625" style="1" customWidth="1"/>
    <col min="3" max="3" width="8.28515625" style="1" customWidth="1"/>
    <col min="4" max="4" width="24.140625" style="1" customWidth="1"/>
    <col min="5" max="5" width="12.7109375" style="1" customWidth="1"/>
    <col min="6" max="6" width="10.85546875" style="1" customWidth="1"/>
    <col min="7" max="7" width="9.42578125" style="1" bestFit="1" customWidth="1"/>
    <col min="8" max="16384" width="10.85546875" style="1"/>
  </cols>
  <sheetData>
    <row r="1" spans="1:13" x14ac:dyDescent="0.25">
      <c r="A1" s="199" t="s">
        <v>49</v>
      </c>
    </row>
    <row r="2" spans="1:13" x14ac:dyDescent="0.25">
      <c r="A2" s="15" t="s">
        <v>50</v>
      </c>
    </row>
    <row r="3" spans="1:13" x14ac:dyDescent="0.25">
      <c r="A3" s="1096" t="s">
        <v>808</v>
      </c>
    </row>
    <row r="4" spans="1:13" x14ac:dyDescent="0.25">
      <c r="E4" s="2287" t="s">
        <v>2</v>
      </c>
      <c r="F4" s="2287"/>
    </row>
    <row r="5" spans="1:13" x14ac:dyDescent="0.25">
      <c r="A5" s="199" t="s">
        <v>3</v>
      </c>
      <c r="E5" s="533" t="s">
        <v>4</v>
      </c>
      <c r="F5" s="533" t="s">
        <v>5</v>
      </c>
      <c r="H5" s="2"/>
      <c r="I5" s="2"/>
      <c r="L5" s="2"/>
      <c r="M5" s="2"/>
    </row>
    <row r="6" spans="1:13" x14ac:dyDescent="0.25">
      <c r="A6" s="15" t="s">
        <v>51</v>
      </c>
      <c r="B6" s="1" t="s">
        <v>52</v>
      </c>
      <c r="C6" s="530"/>
      <c r="D6" s="531"/>
      <c r="E6" s="532"/>
      <c r="F6" s="532"/>
    </row>
    <row r="7" spans="1:13" x14ac:dyDescent="0.25">
      <c r="C7" s="530"/>
      <c r="D7" s="531"/>
      <c r="E7" s="532"/>
      <c r="F7" s="532"/>
    </row>
    <row r="8" spans="1:13" x14ac:dyDescent="0.25">
      <c r="C8" s="530"/>
      <c r="D8" s="531"/>
      <c r="E8" s="532"/>
      <c r="F8" s="532"/>
    </row>
    <row r="9" spans="1:13" x14ac:dyDescent="0.25">
      <c r="C9" s="141"/>
      <c r="D9" s="2"/>
    </row>
    <row r="10" spans="1:13" x14ac:dyDescent="0.25">
      <c r="A10" s="15" t="s">
        <v>53</v>
      </c>
      <c r="B10" s="1262" t="s">
        <v>1102</v>
      </c>
      <c r="C10" s="530"/>
      <c r="D10" s="531"/>
      <c r="E10" s="532"/>
      <c r="F10" s="532"/>
    </row>
    <row r="11" spans="1:13" x14ac:dyDescent="0.25">
      <c r="B11" s="1" t="s">
        <v>12</v>
      </c>
      <c r="C11" s="530"/>
      <c r="D11" s="531"/>
      <c r="E11" s="532"/>
      <c r="F11" s="532"/>
    </row>
    <row r="12" spans="1:13" x14ac:dyDescent="0.25">
      <c r="C12" s="141"/>
      <c r="D12" s="2"/>
    </row>
    <row r="13" spans="1:13" x14ac:dyDescent="0.25">
      <c r="B13" s="1" t="s">
        <v>13</v>
      </c>
      <c r="C13" s="530"/>
      <c r="D13" s="531"/>
      <c r="E13" s="532"/>
      <c r="F13" s="532"/>
    </row>
    <row r="14" spans="1:13" x14ac:dyDescent="0.25">
      <c r="C14" s="530"/>
      <c r="D14" s="531"/>
      <c r="E14" s="532"/>
      <c r="F14" s="532"/>
    </row>
    <row r="15" spans="1:13" x14ac:dyDescent="0.25">
      <c r="C15" s="530"/>
      <c r="D15" s="531"/>
      <c r="E15" s="532"/>
      <c r="F15" s="532"/>
    </row>
    <row r="16" spans="1:13" x14ac:dyDescent="0.25">
      <c r="C16" s="141"/>
    </row>
    <row r="17" spans="1:6" ht="30" x14ac:dyDescent="0.25">
      <c r="A17" s="373" t="s">
        <v>40</v>
      </c>
      <c r="E17" s="214" t="s">
        <v>54</v>
      </c>
      <c r="F17" s="214" t="s">
        <v>55</v>
      </c>
    </row>
    <row r="18" spans="1:6" x14ac:dyDescent="0.25">
      <c r="A18" s="1"/>
      <c r="B18" s="627" t="s">
        <v>56</v>
      </c>
      <c r="E18" s="633"/>
      <c r="F18" s="633"/>
    </row>
    <row r="19" spans="1:6" x14ac:dyDescent="0.25">
      <c r="A19" s="1"/>
      <c r="B19" s="209" t="s">
        <v>17</v>
      </c>
      <c r="E19" s="252"/>
      <c r="F19" s="223"/>
    </row>
    <row r="20" spans="1:6" x14ac:dyDescent="0.25">
      <c r="A20" s="545"/>
      <c r="B20" s="1040"/>
      <c r="C20" s="338"/>
      <c r="D20" s="546"/>
      <c r="E20" s="624"/>
      <c r="F20" s="634"/>
    </row>
    <row r="21" spans="1:6" x14ac:dyDescent="0.25">
      <c r="A21" s="1"/>
      <c r="B21" s="209" t="s">
        <v>23</v>
      </c>
      <c r="E21" s="252"/>
      <c r="F21" s="223"/>
    </row>
    <row r="22" spans="1:6" x14ac:dyDescent="0.25">
      <c r="A22" s="545"/>
      <c r="B22" s="1040"/>
      <c r="C22" s="338"/>
      <c r="D22" s="546"/>
      <c r="E22" s="624"/>
      <c r="F22" s="634"/>
    </row>
    <row r="23" spans="1:6" x14ac:dyDescent="0.25">
      <c r="B23" s="210" t="s">
        <v>57</v>
      </c>
      <c r="E23" s="534"/>
      <c r="F23" s="102"/>
    </row>
    <row r="24" spans="1:6" x14ac:dyDescent="0.25">
      <c r="A24" s="1"/>
      <c r="B24" s="210" t="s">
        <v>58</v>
      </c>
      <c r="E24" s="534"/>
      <c r="F24" s="102"/>
    </row>
    <row r="25" spans="1:6" x14ac:dyDescent="0.25">
      <c r="A25" s="209"/>
    </row>
    <row r="26" spans="1:6" x14ac:dyDescent="0.25">
      <c r="C26" s="5"/>
      <c r="D26" s="5"/>
    </row>
    <row r="27" spans="1:6" x14ac:dyDescent="0.25">
      <c r="C27" s="141"/>
    </row>
    <row r="28" spans="1:6" x14ac:dyDescent="0.25">
      <c r="C28" s="141"/>
    </row>
  </sheetData>
  <mergeCells count="1">
    <mergeCell ref="E4:F4"/>
  </mergeCells>
  <pageMargins left="0" right="1.8503937007874016" top="1.2204724409448819" bottom="0.70866141732283472" header="0" footer="0"/>
  <pageSetup paperSize="9" scale="90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Tabelle97">
    <tabColor rgb="FFFFC000"/>
  </sheetPr>
  <dimension ref="A1:G57"/>
  <sheetViews>
    <sheetView zoomScaleNormal="100" zoomScalePageLayoutView="145" workbookViewId="0">
      <selection activeCell="A3" sqref="A3"/>
    </sheetView>
  </sheetViews>
  <sheetFormatPr baseColWidth="10" defaultColWidth="9.140625" defaultRowHeight="15" x14ac:dyDescent="0.25"/>
  <cols>
    <col min="1" max="1" width="2.7109375" style="1" customWidth="1"/>
    <col min="2" max="2" width="36.28515625" style="15" customWidth="1"/>
    <col min="3" max="3" width="14.5703125" style="1" bestFit="1" customWidth="1"/>
    <col min="4" max="4" width="2" style="1" bestFit="1" customWidth="1"/>
    <col min="5" max="5" width="15.7109375" style="1" customWidth="1"/>
    <col min="6" max="6" width="9.140625" style="1"/>
    <col min="7" max="7" width="8.42578125" style="1" bestFit="1" customWidth="1"/>
    <col min="8" max="16384" width="9.140625" style="1"/>
  </cols>
  <sheetData>
    <row r="1" spans="1:5" ht="15" customHeight="1" x14ac:dyDescent="0.25">
      <c r="A1" s="248" t="s">
        <v>556</v>
      </c>
      <c r="B1" s="1"/>
      <c r="C1" s="24"/>
      <c r="D1" s="24"/>
    </row>
    <row r="2" spans="1:5" x14ac:dyDescent="0.25">
      <c r="A2" s="205" t="s">
        <v>557</v>
      </c>
      <c r="B2" s="1"/>
    </row>
    <row r="3" spans="1:5" x14ac:dyDescent="0.25">
      <c r="A3" s="205"/>
      <c r="B3" s="1"/>
    </row>
    <row r="4" spans="1:5" s="101" customFormat="1" ht="17.100000000000001" customHeight="1" x14ac:dyDescent="0.25">
      <c r="A4" s="2510" t="s">
        <v>558</v>
      </c>
      <c r="B4" s="2511"/>
      <c r="C4" s="2503" t="s">
        <v>536</v>
      </c>
      <c r="D4" s="2504"/>
      <c r="E4" s="940" t="s">
        <v>533</v>
      </c>
    </row>
    <row r="5" spans="1:5" x14ac:dyDescent="0.25">
      <c r="A5" s="262" t="s">
        <v>559</v>
      </c>
      <c r="B5" s="157"/>
      <c r="E5" s="95">
        <v>990000</v>
      </c>
    </row>
    <row r="6" spans="1:5" x14ac:dyDescent="0.25">
      <c r="A6" s="324" t="s">
        <v>560</v>
      </c>
      <c r="B6" s="156"/>
      <c r="C6" s="2501">
        <v>620000</v>
      </c>
      <c r="D6" s="2502"/>
      <c r="E6" s="95"/>
    </row>
    <row r="7" spans="1:5" x14ac:dyDescent="0.25">
      <c r="A7" s="295" t="s">
        <v>561</v>
      </c>
      <c r="B7" s="156"/>
      <c r="C7" s="2499">
        <v>42000</v>
      </c>
      <c r="D7" s="2500"/>
      <c r="E7" s="95"/>
    </row>
    <row r="8" spans="1:5" x14ac:dyDescent="0.25">
      <c r="A8" s="295" t="s">
        <v>562</v>
      </c>
      <c r="B8" s="156"/>
      <c r="C8" s="2499">
        <v>198000</v>
      </c>
      <c r="D8" s="2500"/>
      <c r="E8" s="95"/>
    </row>
    <row r="9" spans="1:5" ht="15.75" thickBot="1" x14ac:dyDescent="0.3">
      <c r="A9" s="516" t="s">
        <v>230</v>
      </c>
      <c r="B9" s="517"/>
      <c r="C9" s="2508">
        <v>130000</v>
      </c>
      <c r="D9" s="2509"/>
      <c r="E9" s="274"/>
    </row>
    <row r="10" spans="1:5" ht="15.75" thickBot="1" x14ac:dyDescent="0.3">
      <c r="A10" s="2512"/>
      <c r="B10" s="2513"/>
      <c r="C10" s="2506">
        <f>SUM(C5:C9)</f>
        <v>990000</v>
      </c>
      <c r="D10" s="2507"/>
      <c r="E10" s="275">
        <f>SUM(E5:E9)</f>
        <v>990000</v>
      </c>
    </row>
    <row r="11" spans="1:5" ht="15.75" thickTop="1" x14ac:dyDescent="0.25"/>
    <row r="12" spans="1:5" x14ac:dyDescent="0.25">
      <c r="A12" s="201" t="s">
        <v>563</v>
      </c>
      <c r="B12" s="1"/>
      <c r="C12" s="22"/>
      <c r="D12" s="22"/>
      <c r="E12" s="22" t="s">
        <v>564</v>
      </c>
    </row>
    <row r="13" spans="1:5" x14ac:dyDescent="0.25">
      <c r="B13" s="15" t="s">
        <v>565</v>
      </c>
      <c r="C13" s="569"/>
      <c r="D13" s="1142"/>
    </row>
    <row r="14" spans="1:5" x14ac:dyDescent="0.25">
      <c r="A14" s="1139" t="s">
        <v>18</v>
      </c>
      <c r="B14" s="905"/>
      <c r="C14" s="835"/>
      <c r="D14" s="242"/>
    </row>
    <row r="15" spans="1:5" x14ac:dyDescent="0.25">
      <c r="B15" s="200" t="s">
        <v>566</v>
      </c>
      <c r="C15" s="569"/>
      <c r="D15" s="276"/>
    </row>
    <row r="16" spans="1:5" x14ac:dyDescent="0.25">
      <c r="C16" s="1139"/>
      <c r="D16" s="1139"/>
    </row>
    <row r="17" spans="1:7" x14ac:dyDescent="0.25">
      <c r="A17" s="2505" t="s">
        <v>567</v>
      </c>
      <c r="B17" s="2505"/>
      <c r="C17" s="1147"/>
      <c r="D17" s="529"/>
      <c r="E17" s="2515"/>
      <c r="G17" s="17"/>
    </row>
    <row r="18" spans="1:7" x14ac:dyDescent="0.25">
      <c r="A18" s="2505"/>
      <c r="B18" s="2505"/>
      <c r="C18" s="623"/>
      <c r="D18" s="60"/>
      <c r="E18" s="2515"/>
    </row>
    <row r="19" spans="1:7" x14ac:dyDescent="0.25">
      <c r="C19" s="1139"/>
      <c r="D19" s="1139"/>
      <c r="E19" s="1036"/>
    </row>
    <row r="20" spans="1:7" ht="15" customHeight="1" x14ac:dyDescent="0.25">
      <c r="A20" s="201" t="s">
        <v>40</v>
      </c>
      <c r="B20" s="1"/>
      <c r="C20" s="22"/>
      <c r="D20" s="22"/>
      <c r="E20" s="22"/>
      <c r="F20" s="22"/>
      <c r="G20" s="261"/>
    </row>
    <row r="21" spans="1:7" x14ac:dyDescent="0.25">
      <c r="B21" s="15" t="s">
        <v>568</v>
      </c>
      <c r="C21" s="223"/>
      <c r="D21" s="7"/>
    </row>
    <row r="22" spans="1:7" x14ac:dyDescent="0.25">
      <c r="A22" s="1139" t="s">
        <v>18</v>
      </c>
      <c r="B22" s="905"/>
      <c r="C22" s="634"/>
      <c r="D22" s="105"/>
    </row>
    <row r="23" spans="1:7" x14ac:dyDescent="0.25">
      <c r="B23" s="15" t="s">
        <v>569</v>
      </c>
      <c r="C23" s="223"/>
      <c r="D23" s="7"/>
    </row>
    <row r="25" spans="1:7" x14ac:dyDescent="0.25">
      <c r="A25" s="2505" t="s">
        <v>570</v>
      </c>
      <c r="B25" s="2505"/>
      <c r="C25" s="1147"/>
      <c r="D25" s="529"/>
      <c r="E25" s="2515"/>
    </row>
    <row r="26" spans="1:7" x14ac:dyDescent="0.25">
      <c r="A26" s="2505"/>
      <c r="B26" s="2505"/>
      <c r="C26" s="623"/>
      <c r="D26" s="60"/>
      <c r="E26" s="2515"/>
    </row>
    <row r="27" spans="1:7" x14ac:dyDescent="0.25">
      <c r="C27" s="1139"/>
      <c r="D27" s="1139"/>
      <c r="E27" s="1036"/>
    </row>
    <row r="28" spans="1:7" x14ac:dyDescent="0.25">
      <c r="A28" s="201" t="s">
        <v>245</v>
      </c>
      <c r="B28" s="1"/>
      <c r="C28" s="88"/>
      <c r="D28" s="88"/>
      <c r="E28" s="22"/>
    </row>
    <row r="29" spans="1:7" x14ac:dyDescent="0.25">
      <c r="B29" s="15" t="s">
        <v>571</v>
      </c>
      <c r="C29" s="223"/>
      <c r="D29" s="7"/>
    </row>
    <row r="30" spans="1:7" x14ac:dyDescent="0.25">
      <c r="A30" s="1139" t="s">
        <v>18</v>
      </c>
      <c r="B30" s="905"/>
      <c r="C30" s="634"/>
      <c r="D30" s="105"/>
    </row>
    <row r="31" spans="1:7" x14ac:dyDescent="0.25">
      <c r="B31" s="15" t="s">
        <v>569</v>
      </c>
      <c r="C31" s="223"/>
      <c r="D31" s="7"/>
    </row>
    <row r="32" spans="1:7" x14ac:dyDescent="0.25">
      <c r="C32" s="1139"/>
      <c r="D32" s="1139"/>
    </row>
    <row r="33" spans="1:7" x14ac:dyDescent="0.25">
      <c r="A33" s="2505" t="s">
        <v>572</v>
      </c>
      <c r="B33" s="2505"/>
      <c r="C33" s="1147"/>
      <c r="D33" s="529"/>
      <c r="E33" s="2515"/>
    </row>
    <row r="34" spans="1:7" x14ac:dyDescent="0.25">
      <c r="A34" s="2505"/>
      <c r="B34" s="2505"/>
      <c r="C34" s="623"/>
      <c r="D34" s="60"/>
      <c r="E34" s="2515"/>
    </row>
    <row r="35" spans="1:7" x14ac:dyDescent="0.25">
      <c r="C35" s="1139"/>
      <c r="D35" s="1139"/>
      <c r="E35" s="1036"/>
    </row>
    <row r="36" spans="1:7" x14ac:dyDescent="0.25">
      <c r="A36" s="199" t="s">
        <v>348</v>
      </c>
      <c r="B36" s="1"/>
    </row>
    <row r="37" spans="1:7" x14ac:dyDescent="0.25">
      <c r="A37" s="2505" t="s">
        <v>573</v>
      </c>
      <c r="B37" s="2505"/>
      <c r="C37" s="941"/>
      <c r="D37" s="942" t="s">
        <v>21</v>
      </c>
      <c r="E37" s="941"/>
      <c r="F37" s="2514"/>
    </row>
    <row r="38" spans="1:7" x14ac:dyDescent="0.25">
      <c r="A38" s="2505"/>
      <c r="B38" s="2505"/>
      <c r="C38" s="2516"/>
      <c r="D38" s="2516"/>
      <c r="E38" s="2516"/>
      <c r="F38" s="2514"/>
      <c r="G38" s="7"/>
    </row>
    <row r="39" spans="1:7" x14ac:dyDescent="0.25">
      <c r="A39" s="199" t="s">
        <v>574</v>
      </c>
      <c r="B39" s="1"/>
    </row>
    <row r="40" spans="1:7" x14ac:dyDescent="0.25">
      <c r="A40" s="2505" t="s">
        <v>575</v>
      </c>
      <c r="B40" s="2505"/>
      <c r="C40" s="1147"/>
      <c r="D40" s="529"/>
      <c r="E40" s="2515"/>
    </row>
    <row r="41" spans="1:7" x14ac:dyDescent="0.25">
      <c r="A41" s="2505"/>
      <c r="B41" s="2505"/>
      <c r="C41" s="623"/>
      <c r="D41" s="60"/>
      <c r="E41" s="2515"/>
    </row>
    <row r="43" spans="1:7" x14ac:dyDescent="0.25">
      <c r="A43" s="2505" t="s">
        <v>576</v>
      </c>
      <c r="B43" s="2505"/>
      <c r="C43" s="1147"/>
      <c r="D43" s="529"/>
      <c r="E43" s="2515"/>
    </row>
    <row r="44" spans="1:7" x14ac:dyDescent="0.25">
      <c r="A44" s="2505"/>
      <c r="B44" s="2505"/>
      <c r="C44" s="623"/>
      <c r="D44" s="60"/>
      <c r="E44" s="2515"/>
    </row>
    <row r="46" spans="1:7" x14ac:dyDescent="0.25">
      <c r="A46" s="393" t="s">
        <v>577</v>
      </c>
      <c r="B46" s="1"/>
    </row>
    <row r="47" spans="1:7" x14ac:dyDescent="0.25">
      <c r="A47" s="15" t="s">
        <v>578</v>
      </c>
      <c r="C47" s="1161"/>
      <c r="D47" s="1161"/>
      <c r="E47" s="102"/>
      <c r="F47" s="532"/>
    </row>
    <row r="49" spans="1:6" x14ac:dyDescent="0.25">
      <c r="A49" s="199" t="s">
        <v>579</v>
      </c>
      <c r="B49" s="1" t="s">
        <v>580</v>
      </c>
    </row>
    <row r="50" spans="1:6" x14ac:dyDescent="0.25">
      <c r="A50" s="15"/>
      <c r="B50" s="531"/>
      <c r="C50" s="532"/>
      <c r="D50" s="532"/>
      <c r="E50" s="532"/>
      <c r="F50" s="532"/>
    </row>
    <row r="51" spans="1:6" x14ac:dyDescent="0.25">
      <c r="A51" s="15"/>
      <c r="B51" s="531"/>
      <c r="C51" s="532"/>
      <c r="D51" s="532"/>
      <c r="E51" s="532"/>
      <c r="F51" s="532"/>
    </row>
    <row r="52" spans="1:6" x14ac:dyDescent="0.25">
      <c r="A52" s="15"/>
      <c r="B52" s="531"/>
      <c r="C52" s="532"/>
      <c r="D52" s="532"/>
      <c r="E52" s="532"/>
      <c r="F52" s="532"/>
    </row>
    <row r="53" spans="1:6" x14ac:dyDescent="0.25">
      <c r="B53" s="2"/>
    </row>
    <row r="54" spans="1:6" x14ac:dyDescent="0.25">
      <c r="B54" s="2"/>
    </row>
    <row r="55" spans="1:6" x14ac:dyDescent="0.25">
      <c r="B55" s="2"/>
    </row>
    <row r="56" spans="1:6" x14ac:dyDescent="0.25">
      <c r="B56" s="2"/>
    </row>
    <row r="57" spans="1:6" x14ac:dyDescent="0.25">
      <c r="A57" s="15"/>
      <c r="B57" s="2"/>
    </row>
  </sheetData>
  <mergeCells count="21">
    <mergeCell ref="F37:F38"/>
    <mergeCell ref="E40:E41"/>
    <mergeCell ref="E43:E44"/>
    <mergeCell ref="C38:E38"/>
    <mergeCell ref="E17:E18"/>
    <mergeCell ref="E33:E34"/>
    <mergeCell ref="E25:E26"/>
    <mergeCell ref="A25:B26"/>
    <mergeCell ref="A33:B34"/>
    <mergeCell ref="A37:B38"/>
    <mergeCell ref="A40:B41"/>
    <mergeCell ref="A43:B44"/>
    <mergeCell ref="C8:D8"/>
    <mergeCell ref="C7:D7"/>
    <mergeCell ref="C6:D6"/>
    <mergeCell ref="C4:D4"/>
    <mergeCell ref="A17:B18"/>
    <mergeCell ref="C10:D10"/>
    <mergeCell ref="C9:D9"/>
    <mergeCell ref="A4:B4"/>
    <mergeCell ref="A10:B10"/>
  </mergeCells>
  <pageMargins left="1.1023622047244095" right="0.74803149606299213" top="1.2204724409448819" bottom="0.70866141732283472" header="0" footer="0"/>
  <pageSetup paperSize="9" scale="90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Tabelle98">
    <tabColor rgb="FFFFC000"/>
  </sheetPr>
  <dimension ref="A1:G43"/>
  <sheetViews>
    <sheetView zoomScaleNormal="100" zoomScalePageLayoutView="130" workbookViewId="0">
      <selection activeCell="A3" sqref="A3"/>
    </sheetView>
  </sheetViews>
  <sheetFormatPr baseColWidth="10" defaultColWidth="11.42578125" defaultRowHeight="15" x14ac:dyDescent="0.25"/>
  <cols>
    <col min="1" max="1" width="30.5703125" style="298" customWidth="1"/>
    <col min="2" max="6" width="11.7109375" style="296" customWidth="1"/>
    <col min="7" max="16384" width="11.42578125" style="296"/>
  </cols>
  <sheetData>
    <row r="1" spans="1:7" x14ac:dyDescent="0.25">
      <c r="A1" s="248" t="s">
        <v>581</v>
      </c>
    </row>
    <row r="2" spans="1:7" x14ac:dyDescent="0.25">
      <c r="A2" s="205" t="s">
        <v>582</v>
      </c>
    </row>
    <row r="3" spans="1:7" x14ac:dyDescent="0.25">
      <c r="A3" s="205"/>
    </row>
    <row r="4" spans="1:7" s="527" customFormat="1" ht="17.100000000000001" customHeight="1" x14ac:dyDescent="0.25">
      <c r="A4" s="375" t="s">
        <v>368</v>
      </c>
    </row>
    <row r="5" spans="1:7" s="522" customFormat="1" ht="17.100000000000001" customHeight="1" x14ac:dyDescent="0.25">
      <c r="A5" s="2518" t="s">
        <v>125</v>
      </c>
      <c r="B5" s="2519" t="s">
        <v>583</v>
      </c>
      <c r="C5" s="2517" t="s">
        <v>584</v>
      </c>
      <c r="D5" s="2517"/>
      <c r="E5" s="2517"/>
      <c r="F5" s="2519" t="s">
        <v>130</v>
      </c>
    </row>
    <row r="6" spans="1:7" ht="45" x14ac:dyDescent="0.25">
      <c r="A6" s="2518"/>
      <c r="B6" s="2519"/>
      <c r="C6" s="943" t="s">
        <v>585</v>
      </c>
      <c r="D6" s="943" t="s">
        <v>586</v>
      </c>
      <c r="E6" s="943" t="s">
        <v>587</v>
      </c>
      <c r="F6" s="2519"/>
    </row>
    <row r="7" spans="1:7" ht="15" customHeight="1" thickBot="1" x14ac:dyDescent="0.3">
      <c r="A7" s="944" t="s">
        <v>560</v>
      </c>
      <c r="B7" s="520">
        <v>700</v>
      </c>
      <c r="C7" s="520">
        <v>220</v>
      </c>
      <c r="D7" s="520">
        <v>320</v>
      </c>
      <c r="E7" s="520">
        <v>160</v>
      </c>
      <c r="F7" s="520"/>
    </row>
    <row r="8" spans="1:7" ht="15" customHeight="1" x14ac:dyDescent="0.25">
      <c r="A8" s="944" t="s">
        <v>588</v>
      </c>
      <c r="B8" s="519">
        <v>144</v>
      </c>
      <c r="C8" s="519">
        <v>32</v>
      </c>
      <c r="D8" s="519">
        <v>45</v>
      </c>
      <c r="E8" s="519">
        <v>24</v>
      </c>
      <c r="F8" s="519">
        <v>43</v>
      </c>
    </row>
    <row r="9" spans="1:7" ht="15" customHeight="1" x14ac:dyDescent="0.25">
      <c r="A9" s="944" t="s">
        <v>589</v>
      </c>
      <c r="B9" s="945"/>
      <c r="C9" s="945"/>
      <c r="D9" s="945"/>
      <c r="E9" s="945"/>
      <c r="F9" s="945"/>
    </row>
    <row r="10" spans="1:7" ht="15" customHeight="1" x14ac:dyDescent="0.25">
      <c r="A10" s="944" t="s">
        <v>590</v>
      </c>
      <c r="B10" s="945"/>
      <c r="C10" s="945"/>
      <c r="D10" s="945"/>
      <c r="E10" s="945"/>
      <c r="F10" s="945"/>
    </row>
    <row r="11" spans="1:7" ht="15" customHeight="1" thickBot="1" x14ac:dyDescent="0.3">
      <c r="A11" s="944" t="s">
        <v>591</v>
      </c>
      <c r="B11" s="520">
        <v>56</v>
      </c>
      <c r="C11" s="520">
        <v>14</v>
      </c>
      <c r="D11" s="520">
        <v>17</v>
      </c>
      <c r="E11" s="520">
        <v>9</v>
      </c>
      <c r="F11" s="520">
        <v>16</v>
      </c>
    </row>
    <row r="12" spans="1:7" ht="15" customHeight="1" x14ac:dyDescent="0.25">
      <c r="A12" s="944" t="s">
        <v>149</v>
      </c>
      <c r="B12" s="946"/>
      <c r="C12" s="946"/>
      <c r="D12" s="946"/>
      <c r="E12" s="946"/>
      <c r="F12" s="946"/>
    </row>
    <row r="13" spans="1:7" ht="15" customHeight="1" thickBot="1" x14ac:dyDescent="0.3">
      <c r="A13" s="944" t="s">
        <v>592</v>
      </c>
      <c r="B13" s="947"/>
      <c r="C13" s="947"/>
      <c r="D13" s="947"/>
      <c r="E13" s="947"/>
      <c r="F13" s="947"/>
    </row>
    <row r="14" spans="1:7" ht="15" customHeight="1" thickBot="1" x14ac:dyDescent="0.3">
      <c r="A14" s="948" t="s">
        <v>149</v>
      </c>
      <c r="B14" s="518"/>
      <c r="C14" s="518"/>
      <c r="D14" s="518"/>
      <c r="E14" s="518"/>
      <c r="F14" s="1334"/>
    </row>
    <row r="15" spans="1:7" ht="15" customHeight="1" x14ac:dyDescent="0.25">
      <c r="A15" s="944" t="s">
        <v>514</v>
      </c>
      <c r="B15" s="946"/>
      <c r="C15" s="946"/>
      <c r="D15" s="946"/>
      <c r="E15" s="946"/>
      <c r="F15" s="1333"/>
    </row>
    <row r="16" spans="1:7" ht="15" customHeight="1" x14ac:dyDescent="0.25">
      <c r="A16" s="944" t="s">
        <v>593</v>
      </c>
      <c r="B16" s="949">
        <v>1030</v>
      </c>
      <c r="C16" s="949">
        <v>320</v>
      </c>
      <c r="D16" s="949">
        <v>470</v>
      </c>
      <c r="E16" s="949">
        <v>240</v>
      </c>
      <c r="F16" s="950"/>
      <c r="G16" s="299"/>
    </row>
    <row r="17" spans="1:6" ht="15" customHeight="1" x14ac:dyDescent="0.25">
      <c r="A17" s="944" t="s">
        <v>551</v>
      </c>
      <c r="B17" s="945"/>
      <c r="C17" s="945"/>
      <c r="D17" s="945"/>
      <c r="E17" s="945"/>
      <c r="F17" s="951"/>
    </row>
    <row r="18" spans="1:6" ht="15" customHeight="1" x14ac:dyDescent="0.25">
      <c r="A18" s="944" t="s">
        <v>567</v>
      </c>
      <c r="B18" s="524"/>
      <c r="C18" s="524"/>
      <c r="D18" s="524"/>
      <c r="E18" s="524"/>
      <c r="F18" s="525"/>
    </row>
    <row r="19" spans="1:6" ht="15" customHeight="1" x14ac:dyDescent="0.25">
      <c r="A19" s="944" t="s">
        <v>569</v>
      </c>
      <c r="B19" s="945"/>
      <c r="C19" s="945"/>
      <c r="D19" s="945"/>
      <c r="E19" s="945"/>
      <c r="F19" s="525"/>
    </row>
    <row r="20" spans="1:6" ht="15" customHeight="1" x14ac:dyDescent="0.25">
      <c r="A20" s="523" t="s">
        <v>594</v>
      </c>
      <c r="B20" s="524"/>
      <c r="C20" s="524"/>
      <c r="D20" s="524"/>
      <c r="E20" s="524"/>
      <c r="F20" s="525"/>
    </row>
    <row r="21" spans="1:6" ht="15" customHeight="1" x14ac:dyDescent="0.25">
      <c r="A21" s="523" t="s">
        <v>595</v>
      </c>
      <c r="B21" s="524"/>
      <c r="C21" s="524"/>
      <c r="D21" s="524"/>
      <c r="E21" s="524"/>
      <c r="F21" s="525"/>
    </row>
    <row r="22" spans="1:6" ht="15" customHeight="1" x14ac:dyDescent="0.25">
      <c r="A22" s="523" t="s">
        <v>572</v>
      </c>
      <c r="B22" s="524"/>
      <c r="C22" s="524"/>
      <c r="D22" s="524"/>
      <c r="E22" s="524"/>
      <c r="F22" s="525"/>
    </row>
    <row r="23" spans="1:6" ht="15" customHeight="1" x14ac:dyDescent="0.25">
      <c r="A23" s="523" t="s">
        <v>596</v>
      </c>
      <c r="B23" s="952"/>
      <c r="C23" s="952"/>
      <c r="D23" s="952"/>
      <c r="E23" s="952"/>
      <c r="F23" s="525"/>
    </row>
    <row r="24" spans="1:6" ht="15" customHeight="1" x14ac:dyDescent="0.25">
      <c r="B24" s="297"/>
      <c r="C24" s="297"/>
      <c r="D24" s="297"/>
      <c r="E24" s="297"/>
      <c r="F24" s="297"/>
    </row>
    <row r="25" spans="1:6" ht="15" customHeight="1" x14ac:dyDescent="0.25">
      <c r="A25" s="1071" t="s">
        <v>245</v>
      </c>
      <c r="B25" s="994"/>
      <c r="C25" s="1045"/>
      <c r="D25" s="1045"/>
      <c r="E25" s="1045"/>
      <c r="F25" s="1045"/>
    </row>
    <row r="26" spans="1:6" ht="15" customHeight="1" x14ac:dyDescent="0.25">
      <c r="A26" s="1072" t="s">
        <v>348</v>
      </c>
      <c r="B26" s="994"/>
      <c r="C26" s="1045"/>
      <c r="D26" s="1045"/>
      <c r="E26" s="1045"/>
      <c r="F26" s="1045"/>
    </row>
    <row r="27" spans="1:6" ht="15" customHeight="1" x14ac:dyDescent="0.25">
      <c r="A27" s="531" t="s">
        <v>574</v>
      </c>
      <c r="B27" s="994"/>
      <c r="C27" s="1045"/>
      <c r="D27" s="1045"/>
      <c r="E27" s="1045"/>
      <c r="F27" s="1045"/>
    </row>
    <row r="28" spans="1:6" ht="15" customHeight="1" x14ac:dyDescent="0.25">
      <c r="A28" s="531"/>
      <c r="B28" s="744"/>
      <c r="C28" s="744"/>
      <c r="D28" s="744"/>
      <c r="E28" s="744"/>
      <c r="F28" s="744"/>
    </row>
    <row r="29" spans="1:6" x14ac:dyDescent="0.25">
      <c r="A29" s="531" t="s">
        <v>577</v>
      </c>
      <c r="B29" s="744"/>
      <c r="C29" s="744"/>
      <c r="D29" s="744"/>
      <c r="E29" s="744"/>
      <c r="F29" s="744"/>
    </row>
    <row r="30" spans="1:6" x14ac:dyDescent="0.25">
      <c r="A30" s="1073"/>
      <c r="B30" s="744"/>
      <c r="C30" s="744"/>
      <c r="D30" s="744"/>
      <c r="E30" s="744"/>
      <c r="F30" s="744"/>
    </row>
    <row r="31" spans="1:6" x14ac:dyDescent="0.25">
      <c r="B31" s="297"/>
      <c r="C31" s="297"/>
      <c r="D31" s="297"/>
      <c r="E31" s="297"/>
      <c r="F31" s="297"/>
    </row>
    <row r="32" spans="1:6" x14ac:dyDescent="0.25">
      <c r="B32" s="297"/>
      <c r="C32" s="297"/>
      <c r="D32" s="297"/>
      <c r="E32" s="297"/>
      <c r="F32" s="297"/>
    </row>
    <row r="33" spans="2:6" x14ac:dyDescent="0.25">
      <c r="B33" s="297"/>
      <c r="C33" s="297"/>
      <c r="D33" s="297"/>
      <c r="E33" s="297"/>
      <c r="F33" s="297"/>
    </row>
    <row r="34" spans="2:6" x14ac:dyDescent="0.25">
      <c r="B34" s="297"/>
      <c r="C34" s="297"/>
      <c r="D34" s="297"/>
      <c r="E34" s="297"/>
      <c r="F34" s="297"/>
    </row>
    <row r="35" spans="2:6" x14ac:dyDescent="0.25">
      <c r="B35" s="297"/>
      <c r="C35" s="297"/>
      <c r="D35" s="297"/>
      <c r="E35" s="297"/>
      <c r="F35" s="297"/>
    </row>
    <row r="36" spans="2:6" x14ac:dyDescent="0.25">
      <c r="B36" s="297"/>
      <c r="C36" s="297"/>
      <c r="D36" s="297"/>
      <c r="E36" s="297"/>
      <c r="F36" s="297"/>
    </row>
    <row r="37" spans="2:6" x14ac:dyDescent="0.25">
      <c r="B37" s="297"/>
      <c r="C37" s="297"/>
      <c r="D37" s="297"/>
      <c r="E37" s="297"/>
      <c r="F37" s="297"/>
    </row>
    <row r="38" spans="2:6" x14ac:dyDescent="0.25">
      <c r="B38" s="297"/>
      <c r="C38" s="297"/>
      <c r="D38" s="297"/>
      <c r="E38" s="297"/>
      <c r="F38" s="297"/>
    </row>
    <row r="39" spans="2:6" x14ac:dyDescent="0.25">
      <c r="B39" s="297"/>
      <c r="C39" s="297"/>
      <c r="D39" s="297"/>
      <c r="E39" s="297"/>
      <c r="F39" s="297"/>
    </row>
    <row r="40" spans="2:6" x14ac:dyDescent="0.25">
      <c r="B40" s="297"/>
      <c r="C40" s="297"/>
      <c r="D40" s="297"/>
      <c r="E40" s="297"/>
      <c r="F40" s="297"/>
    </row>
    <row r="41" spans="2:6" x14ac:dyDescent="0.25">
      <c r="B41" s="297"/>
      <c r="C41" s="297"/>
      <c r="D41" s="297"/>
      <c r="E41" s="297"/>
      <c r="F41" s="297"/>
    </row>
    <row r="42" spans="2:6" x14ac:dyDescent="0.25">
      <c r="B42" s="297"/>
      <c r="C42" s="297"/>
      <c r="D42" s="297"/>
      <c r="E42" s="297"/>
      <c r="F42" s="297"/>
    </row>
    <row r="43" spans="2:6" x14ac:dyDescent="0.25">
      <c r="B43" s="297"/>
      <c r="C43" s="297"/>
      <c r="D43" s="297"/>
      <c r="E43" s="297"/>
      <c r="F43" s="297"/>
    </row>
  </sheetData>
  <mergeCells count="4">
    <mergeCell ref="C5:E5"/>
    <mergeCell ref="A5:A6"/>
    <mergeCell ref="B5:B6"/>
    <mergeCell ref="F5:F6"/>
  </mergeCells>
  <pageMargins left="1.1023622047244095" right="0.74803149606299213" top="1.2204724409448819" bottom="0.70866141732283472" header="0" footer="0"/>
  <pageSetup paperSize="9" scale="90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Tabelle99">
    <tabColor rgb="FFFFC000"/>
  </sheetPr>
  <dimension ref="A1:G32"/>
  <sheetViews>
    <sheetView zoomScaleNormal="100" zoomScalePageLayoutView="145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23.7109375" style="15" customWidth="1"/>
    <col min="3" max="3" width="9.42578125" style="1" bestFit="1" customWidth="1"/>
    <col min="4" max="16384" width="10.85546875" style="1"/>
  </cols>
  <sheetData>
    <row r="1" spans="1:4" x14ac:dyDescent="0.25">
      <c r="A1" s="248" t="s">
        <v>597</v>
      </c>
    </row>
    <row r="2" spans="1:4" x14ac:dyDescent="0.25">
      <c r="A2" s="205" t="s">
        <v>598</v>
      </c>
    </row>
    <row r="3" spans="1:4" x14ac:dyDescent="0.25">
      <c r="A3" s="205"/>
    </row>
    <row r="4" spans="1:4" x14ac:dyDescent="0.25">
      <c r="A4" s="199" t="s">
        <v>3</v>
      </c>
    </row>
    <row r="5" spans="1:4" x14ac:dyDescent="0.25">
      <c r="B5" s="15" t="s">
        <v>599</v>
      </c>
      <c r="C5" s="1139"/>
      <c r="D5" s="223"/>
    </row>
    <row r="6" spans="1:4" x14ac:dyDescent="0.25">
      <c r="A6" s="1139" t="s">
        <v>21</v>
      </c>
      <c r="B6" s="953" t="s">
        <v>352</v>
      </c>
      <c r="C6" s="954"/>
      <c r="D6" s="743"/>
    </row>
    <row r="7" spans="1:4" x14ac:dyDescent="0.25">
      <c r="A7" s="1139"/>
      <c r="B7" s="15" t="s">
        <v>236</v>
      </c>
      <c r="C7" s="1139"/>
      <c r="D7" s="223"/>
    </row>
    <row r="8" spans="1:4" x14ac:dyDescent="0.25">
      <c r="A8" s="1139" t="s">
        <v>21</v>
      </c>
      <c r="B8" s="905"/>
      <c r="C8" s="535"/>
      <c r="D8" s="634"/>
    </row>
    <row r="9" spans="1:4" x14ac:dyDescent="0.25">
      <c r="B9" s="15" t="s">
        <v>600</v>
      </c>
      <c r="C9" s="6"/>
      <c r="D9" s="7">
        <v>570</v>
      </c>
    </row>
    <row r="10" spans="1:4" x14ac:dyDescent="0.25">
      <c r="C10" s="6"/>
    </row>
    <row r="11" spans="1:4" x14ac:dyDescent="0.25">
      <c r="A11" s="199" t="s">
        <v>40</v>
      </c>
      <c r="C11" s="6"/>
    </row>
    <row r="12" spans="1:4" x14ac:dyDescent="0.25">
      <c r="B12" s="15" t="s">
        <v>599</v>
      </c>
      <c r="C12" s="6"/>
      <c r="D12" s="223"/>
    </row>
    <row r="13" spans="1:4" x14ac:dyDescent="0.25">
      <c r="A13" s="1139" t="s">
        <v>21</v>
      </c>
      <c r="B13" s="953" t="s">
        <v>352</v>
      </c>
      <c r="C13" s="955"/>
      <c r="D13" s="743"/>
    </row>
    <row r="14" spans="1:4" x14ac:dyDescent="0.25">
      <c r="B14" s="15" t="s">
        <v>236</v>
      </c>
      <c r="C14" s="6"/>
      <c r="D14" s="223"/>
    </row>
    <row r="15" spans="1:4" x14ac:dyDescent="0.25">
      <c r="A15" s="1139" t="s">
        <v>21</v>
      </c>
      <c r="B15" s="905"/>
      <c r="C15" s="535"/>
      <c r="D15" s="634"/>
    </row>
    <row r="16" spans="1:4" x14ac:dyDescent="0.25">
      <c r="B16" s="15" t="s">
        <v>24</v>
      </c>
      <c r="C16" s="6"/>
      <c r="D16" s="223"/>
    </row>
    <row r="17" spans="1:7" x14ac:dyDescent="0.25">
      <c r="A17" s="1139" t="s">
        <v>21</v>
      </c>
      <c r="B17" s="759" t="s">
        <v>13</v>
      </c>
      <c r="C17" s="535"/>
      <c r="D17" s="634"/>
    </row>
    <row r="18" spans="1:7" x14ac:dyDescent="0.25">
      <c r="B18" s="15" t="s">
        <v>601</v>
      </c>
      <c r="C18" s="6"/>
      <c r="D18" s="223"/>
    </row>
    <row r="19" spans="1:7" x14ac:dyDescent="0.25">
      <c r="A19" s="1139" t="s">
        <v>21</v>
      </c>
      <c r="B19" s="738"/>
      <c r="C19" s="535"/>
      <c r="D19" s="634"/>
    </row>
    <row r="20" spans="1:7" x14ac:dyDescent="0.25">
      <c r="B20" s="15" t="s">
        <v>600</v>
      </c>
      <c r="C20" s="6"/>
      <c r="D20" s="223"/>
    </row>
    <row r="22" spans="1:7" x14ac:dyDescent="0.25">
      <c r="A22" s="199" t="s">
        <v>245</v>
      </c>
    </row>
    <row r="23" spans="1:7" x14ac:dyDescent="0.25">
      <c r="A23" s="15" t="s">
        <v>602</v>
      </c>
    </row>
    <row r="24" spans="1:7" x14ac:dyDescent="0.25">
      <c r="B24" s="1074"/>
      <c r="C24" s="223"/>
      <c r="D24" s="223"/>
      <c r="E24" s="532"/>
    </row>
    <row r="26" spans="1:7" x14ac:dyDescent="0.25">
      <c r="A26" s="15" t="s">
        <v>603</v>
      </c>
      <c r="B26" s="1"/>
    </row>
    <row r="27" spans="1:7" x14ac:dyDescent="0.25">
      <c r="B27" s="532"/>
      <c r="C27" s="223"/>
      <c r="D27" s="1075"/>
      <c r="E27" s="532"/>
    </row>
    <row r="28" spans="1:7" x14ac:dyDescent="0.25">
      <c r="D28" s="277"/>
    </row>
    <row r="29" spans="1:7" x14ac:dyDescent="0.25">
      <c r="A29" s="15"/>
      <c r="B29" s="1" t="s">
        <v>498</v>
      </c>
    </row>
    <row r="30" spans="1:7" x14ac:dyDescent="0.25">
      <c r="A30" s="15"/>
      <c r="B30" s="532"/>
      <c r="C30" s="532"/>
      <c r="D30" s="532"/>
      <c r="E30" s="532"/>
      <c r="F30" s="532"/>
      <c r="G30" s="532"/>
    </row>
    <row r="31" spans="1:7" x14ac:dyDescent="0.25">
      <c r="B31" s="1046"/>
      <c r="C31" s="532"/>
      <c r="D31" s="532"/>
      <c r="E31" s="532"/>
      <c r="F31" s="532"/>
      <c r="G31" s="532"/>
    </row>
    <row r="32" spans="1:7" x14ac:dyDescent="0.25">
      <c r="B32" s="1046"/>
      <c r="C32" s="532"/>
      <c r="D32" s="532"/>
      <c r="E32" s="532"/>
      <c r="F32" s="532"/>
      <c r="G32" s="532"/>
    </row>
  </sheetData>
  <pageMargins left="1.1023622047244095" right="0.74803149606299213" top="1.2204724409448819" bottom="0.70866141732283472" header="0" footer="0"/>
  <pageSetup paperSize="9" scale="90" orientation="portrait" horizontalDpi="4294967293" verticalDpi="4294967293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Tabelle100">
    <tabColor rgb="FFFFC000"/>
  </sheetPr>
  <dimension ref="A1:L52"/>
  <sheetViews>
    <sheetView zoomScaleNormal="100" zoomScalePageLayoutView="145" workbookViewId="0">
      <selection activeCell="A3" sqref="A3"/>
    </sheetView>
  </sheetViews>
  <sheetFormatPr baseColWidth="10" defaultColWidth="9.140625" defaultRowHeight="15" x14ac:dyDescent="0.25"/>
  <cols>
    <col min="1" max="1" width="2.7109375" style="1" customWidth="1"/>
    <col min="2" max="2" width="34.85546875" style="15" customWidth="1"/>
    <col min="3" max="3" width="14.5703125" style="1" bestFit="1" customWidth="1"/>
    <col min="4" max="4" width="2" style="1" bestFit="1" customWidth="1"/>
    <col min="5" max="5" width="9.42578125" style="1" bestFit="1" customWidth="1"/>
    <col min="6" max="6" width="1.42578125" style="22" customWidth="1"/>
    <col min="7" max="7" width="10.140625" style="1" bestFit="1" customWidth="1"/>
    <col min="8" max="8" width="11.28515625" style="1" bestFit="1" customWidth="1"/>
    <col min="9" max="16384" width="9.140625" style="1"/>
  </cols>
  <sheetData>
    <row r="1" spans="1:10" ht="15" customHeight="1" x14ac:dyDescent="0.25">
      <c r="A1" s="216" t="s">
        <v>604</v>
      </c>
    </row>
    <row r="2" spans="1:10" ht="15" customHeight="1" x14ac:dyDescent="0.25">
      <c r="A2" s="205" t="s">
        <v>605</v>
      </c>
    </row>
    <row r="3" spans="1:10" ht="15" customHeight="1" x14ac:dyDescent="0.25"/>
    <row r="4" spans="1:10" ht="15" customHeight="1" x14ac:dyDescent="0.25">
      <c r="B4" s="15" t="s">
        <v>559</v>
      </c>
      <c r="C4" s="7">
        <v>3080000</v>
      </c>
      <c r="D4" s="7"/>
    </row>
    <row r="5" spans="1:10" ht="15" customHeight="1" x14ac:dyDescent="0.25">
      <c r="A5" s="1139" t="s">
        <v>18</v>
      </c>
      <c r="B5" s="1046"/>
      <c r="C5" s="223"/>
      <c r="D5" s="7"/>
    </row>
    <row r="6" spans="1:10" ht="15" customHeight="1" x14ac:dyDescent="0.25">
      <c r="A6" s="1139" t="s">
        <v>18</v>
      </c>
      <c r="B6" s="1046"/>
      <c r="C6" s="223"/>
      <c r="D6" s="65"/>
    </row>
    <row r="7" spans="1:10" ht="15" customHeight="1" x14ac:dyDescent="0.25">
      <c r="A7" s="1139" t="s">
        <v>18</v>
      </c>
      <c r="B7" s="1046"/>
      <c r="C7" s="223"/>
      <c r="D7" s="65"/>
    </row>
    <row r="8" spans="1:10" ht="15" customHeight="1" x14ac:dyDescent="0.25">
      <c r="A8" s="1139" t="s">
        <v>18</v>
      </c>
      <c r="B8" s="1069"/>
      <c r="C8" s="634"/>
      <c r="D8" s="105"/>
      <c r="E8" s="24"/>
      <c r="F8" s="108"/>
    </row>
    <row r="9" spans="1:10" ht="15" customHeight="1" x14ac:dyDescent="0.25">
      <c r="B9" s="15" t="s">
        <v>551</v>
      </c>
      <c r="C9" s="223"/>
      <c r="D9" s="7"/>
    </row>
    <row r="10" spans="1:10" ht="15" customHeight="1" x14ac:dyDescent="0.25">
      <c r="A10" s="1139" t="s">
        <v>18</v>
      </c>
      <c r="B10" s="466" t="s">
        <v>606</v>
      </c>
      <c r="C10" s="634"/>
      <c r="D10" s="105"/>
    </row>
    <row r="11" spans="1:10" ht="15" customHeight="1" x14ac:dyDescent="0.25">
      <c r="B11" s="199" t="s">
        <v>607</v>
      </c>
      <c r="C11" s="102"/>
      <c r="D11" s="9"/>
    </row>
    <row r="12" spans="1:10" ht="15" customHeight="1" x14ac:dyDescent="0.25"/>
    <row r="13" spans="1:10" ht="15" customHeight="1" x14ac:dyDescent="0.25">
      <c r="A13" s="201" t="s">
        <v>563</v>
      </c>
      <c r="C13" s="22"/>
      <c r="D13" s="22"/>
      <c r="E13" s="22"/>
      <c r="H13" s="200"/>
      <c r="I13" s="22"/>
      <c r="J13" s="22"/>
    </row>
    <row r="14" spans="1:10" ht="15" customHeight="1" x14ac:dyDescent="0.25">
      <c r="B14" s="15" t="s">
        <v>565</v>
      </c>
      <c r="C14" s="223"/>
      <c r="D14" s="7"/>
      <c r="H14" s="15"/>
      <c r="I14" s="1142"/>
    </row>
    <row r="15" spans="1:10" ht="15" customHeight="1" x14ac:dyDescent="0.25">
      <c r="A15" s="1139" t="s">
        <v>18</v>
      </c>
      <c r="B15" s="905"/>
      <c r="C15" s="634"/>
      <c r="D15" s="105"/>
      <c r="H15" s="229"/>
      <c r="I15" s="242"/>
      <c r="J15" s="24"/>
    </row>
    <row r="16" spans="1:10" ht="15" customHeight="1" x14ac:dyDescent="0.25">
      <c r="B16" s="200" t="s">
        <v>566</v>
      </c>
      <c r="C16" s="223"/>
      <c r="D16" s="65"/>
      <c r="H16" s="244"/>
      <c r="I16" s="300"/>
      <c r="J16" s="24"/>
    </row>
    <row r="17" spans="1:12" ht="15" customHeight="1" x14ac:dyDescent="0.25">
      <c r="H17" s="229"/>
      <c r="I17" s="29"/>
      <c r="J17" s="24"/>
    </row>
    <row r="18" spans="1:12" ht="15" customHeight="1" x14ac:dyDescent="0.25">
      <c r="A18" s="2505" t="s">
        <v>567</v>
      </c>
      <c r="B18" s="2505"/>
      <c r="C18" s="1147"/>
      <c r="D18" s="529"/>
      <c r="E18" s="2515"/>
      <c r="F18" s="1037"/>
      <c r="H18" s="228"/>
      <c r="I18" s="29"/>
      <c r="J18" s="2523"/>
      <c r="L18" s="17"/>
    </row>
    <row r="19" spans="1:12" ht="15" customHeight="1" x14ac:dyDescent="0.25">
      <c r="A19" s="2505"/>
      <c r="B19" s="2505"/>
      <c r="C19" s="623"/>
      <c r="D19" s="60"/>
      <c r="E19" s="2515"/>
      <c r="F19" s="1037"/>
      <c r="H19" s="229"/>
      <c r="I19" s="29"/>
      <c r="J19" s="2523"/>
    </row>
    <row r="20" spans="1:12" ht="15" customHeight="1" x14ac:dyDescent="0.25">
      <c r="E20" s="1036"/>
      <c r="F20" s="1037"/>
      <c r="H20" s="244"/>
      <c r="I20" s="108"/>
      <c r="J20" s="108"/>
      <c r="K20" s="22"/>
      <c r="L20" s="261"/>
    </row>
    <row r="21" spans="1:12" ht="15" customHeight="1" x14ac:dyDescent="0.25">
      <c r="A21" s="201" t="s">
        <v>40</v>
      </c>
      <c r="C21" s="22"/>
      <c r="D21" s="22"/>
      <c r="E21" s="22"/>
      <c r="G21" s="22"/>
      <c r="H21" s="229"/>
      <c r="I21" s="105"/>
      <c r="J21" s="24"/>
    </row>
    <row r="22" spans="1:12" ht="15" customHeight="1" x14ac:dyDescent="0.25">
      <c r="B22" s="15" t="s">
        <v>568</v>
      </c>
      <c r="C22" s="223"/>
      <c r="D22" s="7"/>
      <c r="H22" s="301"/>
      <c r="I22" s="105"/>
      <c r="J22" s="24"/>
    </row>
    <row r="23" spans="1:12" ht="15" customHeight="1" x14ac:dyDescent="0.25">
      <c r="A23" s="1139" t="s">
        <v>18</v>
      </c>
      <c r="B23" s="759" t="s">
        <v>560</v>
      </c>
      <c r="C23" s="634"/>
      <c r="D23" s="105"/>
      <c r="H23" s="229"/>
      <c r="I23" s="105"/>
      <c r="J23" s="24"/>
    </row>
    <row r="24" spans="1:12" ht="15" customHeight="1" x14ac:dyDescent="0.25">
      <c r="B24" s="15" t="s">
        <v>569</v>
      </c>
      <c r="C24" s="223"/>
      <c r="D24" s="65"/>
      <c r="H24" s="229"/>
      <c r="I24" s="24"/>
      <c r="J24" s="24"/>
    </row>
    <row r="25" spans="1:12" ht="15" customHeight="1" x14ac:dyDescent="0.25">
      <c r="C25" s="532"/>
      <c r="H25" s="199"/>
      <c r="I25" s="29"/>
      <c r="J25" s="2523"/>
    </row>
    <row r="26" spans="1:12" ht="15" customHeight="1" x14ac:dyDescent="0.25">
      <c r="A26" s="2505" t="s">
        <v>570</v>
      </c>
      <c r="B26" s="2505"/>
      <c r="C26" s="1147"/>
      <c r="D26" s="529"/>
      <c r="E26" s="2515"/>
      <c r="F26" s="1037"/>
      <c r="H26" s="15"/>
      <c r="I26" s="29"/>
      <c r="J26" s="2523"/>
    </row>
    <row r="27" spans="1:12" ht="15" customHeight="1" x14ac:dyDescent="0.25">
      <c r="A27" s="2505"/>
      <c r="B27" s="2505"/>
      <c r="C27" s="623"/>
      <c r="D27" s="60"/>
      <c r="E27" s="2515"/>
      <c r="F27" s="1037"/>
      <c r="H27" s="200"/>
      <c r="I27" s="290"/>
      <c r="J27" s="108"/>
    </row>
    <row r="28" spans="1:12" ht="15" customHeight="1" x14ac:dyDescent="0.25">
      <c r="E28" s="1036"/>
      <c r="F28" s="1037"/>
      <c r="H28" s="15"/>
      <c r="I28" s="29"/>
      <c r="J28" s="24"/>
    </row>
    <row r="29" spans="1:12" ht="15" customHeight="1" x14ac:dyDescent="0.25">
      <c r="A29" s="201" t="s">
        <v>245</v>
      </c>
      <c r="C29" s="22"/>
      <c r="D29" s="22"/>
      <c r="E29" s="22"/>
      <c r="H29" s="15"/>
      <c r="I29" s="29"/>
      <c r="J29" s="24"/>
    </row>
    <row r="30" spans="1:12" ht="15" customHeight="1" x14ac:dyDescent="0.25">
      <c r="B30" s="15" t="s">
        <v>571</v>
      </c>
      <c r="C30" s="223"/>
      <c r="D30" s="7"/>
      <c r="H30" s="15"/>
      <c r="I30" s="29"/>
      <c r="J30" s="24"/>
    </row>
    <row r="31" spans="1:12" ht="15" customHeight="1" x14ac:dyDescent="0.25">
      <c r="A31" s="1139" t="s">
        <v>18</v>
      </c>
      <c r="B31" s="759" t="s">
        <v>560</v>
      </c>
      <c r="C31" s="634"/>
      <c r="D31" s="105"/>
      <c r="H31" s="15"/>
      <c r="I31" s="29"/>
      <c r="J31" s="24"/>
    </row>
    <row r="32" spans="1:12" ht="15" customHeight="1" x14ac:dyDescent="0.25">
      <c r="B32" s="15" t="s">
        <v>569</v>
      </c>
      <c r="C32" s="223"/>
      <c r="D32" s="7"/>
      <c r="H32" s="199"/>
      <c r="I32" s="29"/>
      <c r="J32" s="2523"/>
    </row>
    <row r="33" spans="1:12" ht="15" customHeight="1" x14ac:dyDescent="0.25">
      <c r="H33" s="15"/>
      <c r="I33" s="29"/>
      <c r="J33" s="2523"/>
    </row>
    <row r="34" spans="1:12" ht="15" customHeight="1" x14ac:dyDescent="0.25">
      <c r="A34" s="2505" t="s">
        <v>572</v>
      </c>
      <c r="B34" s="2505"/>
      <c r="C34" s="1147"/>
      <c r="D34" s="529"/>
      <c r="E34" s="2515"/>
      <c r="F34" s="1037"/>
      <c r="H34" s="15"/>
      <c r="I34" s="29"/>
      <c r="J34" s="1149"/>
    </row>
    <row r="35" spans="1:12" ht="15" customHeight="1" x14ac:dyDescent="0.25">
      <c r="A35" s="2505"/>
      <c r="B35" s="2505"/>
      <c r="C35" s="623"/>
      <c r="D35" s="60"/>
      <c r="E35" s="2515"/>
      <c r="F35" s="1037"/>
      <c r="H35" s="15"/>
      <c r="I35" s="24"/>
      <c r="J35" s="24"/>
    </row>
    <row r="36" spans="1:12" ht="15" customHeight="1" x14ac:dyDescent="0.25">
      <c r="E36" s="1036"/>
      <c r="F36" s="1037"/>
      <c r="H36" s="15"/>
      <c r="I36" s="24"/>
      <c r="J36" s="24"/>
    </row>
    <row r="37" spans="1:12" ht="15" customHeight="1" x14ac:dyDescent="0.25">
      <c r="A37" s="199" t="s">
        <v>348</v>
      </c>
      <c r="H37" s="199"/>
      <c r="I37" s="956"/>
      <c r="J37" s="956"/>
      <c r="K37" s="2524"/>
    </row>
    <row r="38" spans="1:12" ht="15" customHeight="1" x14ac:dyDescent="0.25">
      <c r="A38" s="2505" t="s">
        <v>573</v>
      </c>
      <c r="B38" s="2505"/>
      <c r="C38" s="1076"/>
      <c r="D38" s="957" t="s">
        <v>21</v>
      </c>
      <c r="E38" s="941"/>
      <c r="F38" s="1077"/>
      <c r="G38" s="2520"/>
      <c r="H38" s="15"/>
      <c r="I38" s="2525"/>
      <c r="J38" s="2525"/>
      <c r="K38" s="2524"/>
      <c r="L38" s="7"/>
    </row>
    <row r="39" spans="1:12" ht="15" customHeight="1" x14ac:dyDescent="0.25">
      <c r="A39" s="2505"/>
      <c r="B39" s="2505"/>
      <c r="C39" s="2521"/>
      <c r="D39" s="2521"/>
      <c r="E39" s="2521"/>
      <c r="F39" s="1078"/>
      <c r="G39" s="2520"/>
      <c r="H39" s="15"/>
      <c r="I39" s="24"/>
      <c r="J39" s="24"/>
    </row>
    <row r="40" spans="1:12" s="22" customFormat="1" ht="15" customHeight="1" x14ac:dyDescent="0.25">
      <c r="A40" s="1303"/>
      <c r="B40" s="1303"/>
      <c r="C40" s="1078"/>
      <c r="D40" s="1078"/>
      <c r="E40" s="1078"/>
      <c r="F40" s="1078"/>
      <c r="G40" s="1304"/>
      <c r="H40" s="200"/>
      <c r="I40" s="108"/>
      <c r="J40" s="108"/>
    </row>
    <row r="41" spans="1:12" ht="15" customHeight="1" x14ac:dyDescent="0.25">
      <c r="A41" s="199" t="s">
        <v>574</v>
      </c>
      <c r="H41" s="199"/>
      <c r="I41" s="24"/>
      <c r="J41" s="2522"/>
    </row>
    <row r="42" spans="1:12" ht="15" customHeight="1" x14ac:dyDescent="0.25">
      <c r="A42" s="2505" t="s">
        <v>575</v>
      </c>
      <c r="B42" s="2505"/>
      <c r="C42" s="1147"/>
      <c r="D42" s="529"/>
      <c r="E42" s="2515"/>
      <c r="F42" s="1037"/>
      <c r="H42" s="15"/>
      <c r="I42" s="24"/>
      <c r="J42" s="2522"/>
    </row>
    <row r="43" spans="1:12" ht="15" customHeight="1" x14ac:dyDescent="0.25">
      <c r="A43" s="2505"/>
      <c r="B43" s="2505"/>
      <c r="C43" s="623"/>
      <c r="D43" s="60"/>
      <c r="E43" s="2515"/>
      <c r="F43" s="1037"/>
      <c r="H43" s="15"/>
      <c r="I43" s="24"/>
      <c r="J43" s="24"/>
    </row>
    <row r="44" spans="1:12" ht="15" customHeight="1" x14ac:dyDescent="0.25">
      <c r="H44" s="199"/>
      <c r="I44" s="24"/>
      <c r="J44" s="2523"/>
    </row>
    <row r="45" spans="1:12" ht="15" customHeight="1" x14ac:dyDescent="0.25">
      <c r="A45" s="2505" t="s">
        <v>576</v>
      </c>
      <c r="B45" s="2505"/>
      <c r="C45" s="1147"/>
      <c r="D45" s="529"/>
      <c r="E45" s="2515"/>
      <c r="F45" s="1037"/>
      <c r="H45" s="15"/>
      <c r="I45" s="24"/>
      <c r="J45" s="2523"/>
    </row>
    <row r="46" spans="1:12" ht="15" customHeight="1" x14ac:dyDescent="0.25">
      <c r="A46" s="2505"/>
      <c r="B46" s="2505"/>
      <c r="C46" s="623"/>
      <c r="D46" s="60"/>
      <c r="E46" s="2515"/>
      <c r="F46" s="1037"/>
      <c r="H46" s="15"/>
      <c r="I46" s="24"/>
      <c r="J46" s="24"/>
    </row>
    <row r="47" spans="1:12" ht="15" customHeight="1" x14ac:dyDescent="0.25">
      <c r="H47" s="15"/>
      <c r="I47" s="24"/>
      <c r="J47" s="24"/>
    </row>
    <row r="48" spans="1:12" ht="15" customHeight="1" x14ac:dyDescent="0.25">
      <c r="A48" s="199" t="s">
        <v>577</v>
      </c>
      <c r="H48" s="15"/>
      <c r="I48" s="24"/>
      <c r="J48" s="29"/>
      <c r="K48" s="1139"/>
      <c r="L48" s="9"/>
    </row>
    <row r="49" spans="1:10" ht="15" customHeight="1" x14ac:dyDescent="0.25">
      <c r="A49" s="199" t="s">
        <v>608</v>
      </c>
      <c r="E49" s="223"/>
      <c r="F49" s="65"/>
      <c r="G49" s="532"/>
      <c r="H49" s="102"/>
      <c r="I49" s="24"/>
      <c r="J49" s="24"/>
    </row>
    <row r="50" spans="1:10" ht="15" customHeight="1" x14ac:dyDescent="0.25">
      <c r="I50" s="24"/>
      <c r="J50" s="24"/>
    </row>
    <row r="51" spans="1:10" ht="15" customHeight="1" x14ac:dyDescent="0.25">
      <c r="I51" s="24"/>
      <c r="J51" s="24"/>
    </row>
    <row r="52" spans="1:10" ht="15" customHeight="1" x14ac:dyDescent="0.25"/>
  </sheetData>
  <mergeCells count="20">
    <mergeCell ref="J41:J42"/>
    <mergeCell ref="J44:J45"/>
    <mergeCell ref="K37:K38"/>
    <mergeCell ref="I38:J38"/>
    <mergeCell ref="J18:J19"/>
    <mergeCell ref="J25:J26"/>
    <mergeCell ref="J32:J33"/>
    <mergeCell ref="G38:G39"/>
    <mergeCell ref="C39:E39"/>
    <mergeCell ref="A45:B46"/>
    <mergeCell ref="E18:E19"/>
    <mergeCell ref="E26:E27"/>
    <mergeCell ref="E34:E35"/>
    <mergeCell ref="E42:E43"/>
    <mergeCell ref="E45:E46"/>
    <mergeCell ref="A18:B19"/>
    <mergeCell ref="A26:B27"/>
    <mergeCell ref="A34:B35"/>
    <mergeCell ref="A38:B39"/>
    <mergeCell ref="A42:B43"/>
  </mergeCells>
  <pageMargins left="1.1023622047244095" right="0.74803149606299213" top="1.2204724409448819" bottom="0.70866141732283472" header="0" footer="0"/>
  <pageSetup paperSize="9" scale="90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Tabelle108">
    <tabColor rgb="FFFFC000"/>
  </sheetPr>
  <dimension ref="A1:H40"/>
  <sheetViews>
    <sheetView zoomScaleNormal="100" zoomScalePageLayoutView="190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21.85546875" style="15" customWidth="1"/>
    <col min="3" max="4" width="10.85546875" style="1"/>
    <col min="5" max="5" width="2.7109375" style="1" customWidth="1"/>
    <col min="6" max="6" width="22.28515625" style="1" bestFit="1" customWidth="1"/>
    <col min="7" max="7" width="12" style="1" bestFit="1" customWidth="1"/>
    <col min="8" max="8" width="13" style="1" bestFit="1" customWidth="1"/>
    <col min="9" max="16384" width="10.85546875" style="1"/>
  </cols>
  <sheetData>
    <row r="1" spans="1:8" x14ac:dyDescent="0.25">
      <c r="A1" s="248" t="s">
        <v>609</v>
      </c>
    </row>
    <row r="2" spans="1:8" x14ac:dyDescent="0.25">
      <c r="A2" s="205" t="s">
        <v>610</v>
      </c>
    </row>
    <row r="3" spans="1:8" x14ac:dyDescent="0.25">
      <c r="A3" s="15"/>
    </row>
    <row r="4" spans="1:8" x14ac:dyDescent="0.25">
      <c r="A4" s="199" t="s">
        <v>3</v>
      </c>
    </row>
    <row r="5" spans="1:8" x14ac:dyDescent="0.25">
      <c r="B5" s="15" t="s">
        <v>611</v>
      </c>
      <c r="H5" s="252"/>
    </row>
    <row r="6" spans="1:8" x14ac:dyDescent="0.25">
      <c r="A6" s="1139" t="s">
        <v>18</v>
      </c>
      <c r="B6" s="204" t="s">
        <v>612</v>
      </c>
    </row>
    <row r="7" spans="1:8" x14ac:dyDescent="0.25">
      <c r="B7" s="15" t="s">
        <v>613</v>
      </c>
      <c r="H7" s="252"/>
    </row>
    <row r="8" spans="1:8" x14ac:dyDescent="0.25">
      <c r="B8" s="15" t="s">
        <v>588</v>
      </c>
      <c r="C8" s="1" t="s">
        <v>614</v>
      </c>
      <c r="D8" s="1" t="s">
        <v>615</v>
      </c>
      <c r="G8" s="36"/>
    </row>
    <row r="9" spans="1:8" x14ac:dyDescent="0.25">
      <c r="B9" s="15" t="s">
        <v>616</v>
      </c>
      <c r="C9" s="1079"/>
      <c r="D9" s="532"/>
      <c r="F9" s="76">
        <v>0.98</v>
      </c>
      <c r="G9" s="252"/>
    </row>
    <row r="10" spans="1:8" x14ac:dyDescent="0.25">
      <c r="B10" s="15" t="s">
        <v>617</v>
      </c>
      <c r="C10" s="1079"/>
      <c r="D10" s="532"/>
      <c r="F10" s="76">
        <v>0.98</v>
      </c>
      <c r="G10" s="252"/>
    </row>
    <row r="11" spans="1:8" x14ac:dyDescent="0.25">
      <c r="B11" s="466" t="s">
        <v>618</v>
      </c>
      <c r="C11" s="740"/>
      <c r="D11" s="538"/>
      <c r="E11" s="338"/>
      <c r="F11" s="960">
        <v>1.3</v>
      </c>
      <c r="G11" s="624"/>
      <c r="H11" s="252"/>
    </row>
    <row r="12" spans="1:8" x14ac:dyDescent="0.25">
      <c r="A12" s="1139" t="s">
        <v>18</v>
      </c>
      <c r="B12" s="2" t="s">
        <v>619</v>
      </c>
      <c r="G12" s="36"/>
    </row>
    <row r="13" spans="1:8" x14ac:dyDescent="0.25">
      <c r="B13" s="466"/>
      <c r="C13" s="538"/>
      <c r="D13" s="546"/>
      <c r="E13" s="959"/>
      <c r="F13" s="338"/>
      <c r="G13" s="958"/>
      <c r="H13" s="624"/>
    </row>
    <row r="14" spans="1:8" x14ac:dyDescent="0.25">
      <c r="B14" s="305" t="s">
        <v>566</v>
      </c>
      <c r="C14" s="5"/>
      <c r="D14" s="5"/>
      <c r="E14" s="5"/>
      <c r="F14" s="5"/>
      <c r="G14" s="38"/>
      <c r="H14" s="542"/>
    </row>
    <row r="16" spans="1:8" x14ac:dyDescent="0.25">
      <c r="B16" s="15" t="s">
        <v>620</v>
      </c>
      <c r="D16" s="1079"/>
      <c r="E16" s="77"/>
      <c r="F16" s="77"/>
    </row>
    <row r="18" spans="1:8" x14ac:dyDescent="0.25">
      <c r="B18" s="2526" t="s">
        <v>621</v>
      </c>
      <c r="C18" s="2526"/>
      <c r="F18" s="1147"/>
      <c r="G18" s="2527"/>
      <c r="H18" s="2528" t="s">
        <v>622</v>
      </c>
    </row>
    <row r="19" spans="1:8" x14ac:dyDescent="0.25">
      <c r="B19" s="2526"/>
      <c r="C19" s="2526"/>
      <c r="F19" s="1080"/>
      <c r="G19" s="2527"/>
      <c r="H19" s="2528"/>
    </row>
    <row r="20" spans="1:8" x14ac:dyDescent="0.25">
      <c r="B20" s="15" t="s">
        <v>623</v>
      </c>
    </row>
    <row r="21" spans="1:8" x14ac:dyDescent="0.25">
      <c r="B21" s="15" t="s">
        <v>624</v>
      </c>
      <c r="F21" s="2" t="s">
        <v>618</v>
      </c>
    </row>
    <row r="22" spans="1:8" x14ac:dyDescent="0.25">
      <c r="B22" s="15" t="s">
        <v>625</v>
      </c>
      <c r="D22" s="252"/>
      <c r="E22" s="69"/>
      <c r="F22" s="2" t="s">
        <v>625</v>
      </c>
      <c r="H22" s="252"/>
    </row>
    <row r="23" spans="1:8" x14ac:dyDescent="0.25">
      <c r="A23" s="1139" t="s">
        <v>21</v>
      </c>
      <c r="B23" s="15" t="s">
        <v>626</v>
      </c>
      <c r="C23" s="622"/>
      <c r="D23" s="252"/>
      <c r="E23" s="1139" t="s">
        <v>21</v>
      </c>
      <c r="F23" s="2" t="s">
        <v>626</v>
      </c>
      <c r="G23" s="622"/>
      <c r="H23" s="252"/>
    </row>
    <row r="24" spans="1:8" x14ac:dyDescent="0.25">
      <c r="A24" s="1139" t="s">
        <v>21</v>
      </c>
      <c r="B24" s="936" t="s">
        <v>567</v>
      </c>
      <c r="C24" s="338"/>
      <c r="D24" s="624"/>
      <c r="E24" s="1139" t="s">
        <v>21</v>
      </c>
      <c r="F24" s="961" t="s">
        <v>567</v>
      </c>
      <c r="G24" s="338"/>
      <c r="H24" s="624"/>
    </row>
    <row r="25" spans="1:8" x14ac:dyDescent="0.25">
      <c r="B25" s="199" t="s">
        <v>627</v>
      </c>
      <c r="C25" s="5"/>
      <c r="D25" s="534"/>
      <c r="E25" s="70"/>
      <c r="F25" s="342" t="s">
        <v>627</v>
      </c>
      <c r="G25" s="5"/>
      <c r="H25" s="534"/>
    </row>
    <row r="26" spans="1:8" x14ac:dyDescent="0.25">
      <c r="B26" s="199"/>
      <c r="C26" s="5"/>
      <c r="D26" s="38"/>
      <c r="E26" s="70"/>
      <c r="F26" s="342"/>
      <c r="G26" s="5"/>
      <c r="H26" s="38"/>
    </row>
    <row r="27" spans="1:8" x14ac:dyDescent="0.25">
      <c r="A27" s="199" t="s">
        <v>40</v>
      </c>
      <c r="E27" s="24"/>
      <c r="F27" s="2"/>
    </row>
    <row r="28" spans="1:8" x14ac:dyDescent="0.25">
      <c r="B28" s="15" t="s">
        <v>624</v>
      </c>
      <c r="E28" s="24"/>
      <c r="F28" s="2" t="s">
        <v>618</v>
      </c>
    </row>
    <row r="29" spans="1:8" x14ac:dyDescent="0.25">
      <c r="B29" s="15" t="s">
        <v>627</v>
      </c>
      <c r="D29" s="252"/>
      <c r="E29" s="69"/>
      <c r="F29" s="2" t="s">
        <v>627</v>
      </c>
      <c r="H29" s="252"/>
    </row>
    <row r="30" spans="1:8" x14ac:dyDescent="0.25">
      <c r="A30" s="1139" t="s">
        <v>21</v>
      </c>
      <c r="B30" s="466" t="s">
        <v>230</v>
      </c>
      <c r="C30" s="546"/>
      <c r="D30" s="624"/>
      <c r="E30" s="1139" t="s">
        <v>21</v>
      </c>
      <c r="F30" s="962" t="s">
        <v>230</v>
      </c>
      <c r="G30" s="546"/>
      <c r="H30" s="624"/>
    </row>
    <row r="31" spans="1:8" x14ac:dyDescent="0.25">
      <c r="B31" s="15" t="s">
        <v>628</v>
      </c>
      <c r="D31" s="599"/>
      <c r="E31" s="69"/>
      <c r="F31" s="2" t="s">
        <v>628</v>
      </c>
      <c r="H31" s="599"/>
    </row>
    <row r="32" spans="1:8" x14ac:dyDescent="0.25">
      <c r="B32" s="199" t="s">
        <v>629</v>
      </c>
      <c r="C32" s="5"/>
      <c r="D32" s="534"/>
      <c r="E32" s="70"/>
      <c r="F32" s="342" t="s">
        <v>629</v>
      </c>
      <c r="G32" s="5"/>
      <c r="H32" s="534"/>
    </row>
    <row r="33" spans="1:6" x14ac:dyDescent="0.25">
      <c r="E33" s="24"/>
    </row>
    <row r="34" spans="1:6" x14ac:dyDescent="0.25">
      <c r="A34" s="199" t="s">
        <v>245</v>
      </c>
      <c r="E34" s="24"/>
    </row>
    <row r="35" spans="1:6" x14ac:dyDescent="0.25">
      <c r="B35" s="15" t="s">
        <v>548</v>
      </c>
      <c r="C35" s="1" t="s">
        <v>614</v>
      </c>
      <c r="D35" s="1" t="s">
        <v>615</v>
      </c>
      <c r="F35" s="252"/>
    </row>
    <row r="36" spans="1:6" x14ac:dyDescent="0.25">
      <c r="A36" s="1139" t="s">
        <v>21</v>
      </c>
      <c r="B36" s="15" t="s">
        <v>630</v>
      </c>
      <c r="C36" s="1079"/>
      <c r="D36" s="223"/>
      <c r="E36" s="7"/>
      <c r="F36" s="252"/>
    </row>
    <row r="37" spans="1:6" x14ac:dyDescent="0.25">
      <c r="A37" s="1139" t="s">
        <v>21</v>
      </c>
      <c r="B37" s="466" t="s">
        <v>631</v>
      </c>
      <c r="C37" s="740"/>
      <c r="D37" s="634"/>
      <c r="E37" s="737"/>
      <c r="F37" s="624"/>
    </row>
    <row r="38" spans="1:6" x14ac:dyDescent="0.25">
      <c r="B38" s="15" t="s">
        <v>632</v>
      </c>
      <c r="F38" s="252"/>
    </row>
    <row r="39" spans="1:6" x14ac:dyDescent="0.25">
      <c r="A39" s="1139" t="s">
        <v>21</v>
      </c>
      <c r="B39" s="466" t="s">
        <v>252</v>
      </c>
      <c r="C39" s="338"/>
      <c r="D39" s="546"/>
      <c r="E39" s="959"/>
      <c r="F39" s="624"/>
    </row>
    <row r="40" spans="1:6" x14ac:dyDescent="0.25">
      <c r="B40" s="199" t="s">
        <v>633</v>
      </c>
      <c r="C40" s="5"/>
      <c r="D40" s="5"/>
      <c r="E40" s="5"/>
      <c r="F40" s="534"/>
    </row>
  </sheetData>
  <mergeCells count="3">
    <mergeCell ref="B18:C19"/>
    <mergeCell ref="G18:G19"/>
    <mergeCell ref="H18:H19"/>
  </mergeCells>
  <pageMargins left="1.1023622047244095" right="0.74803149606299213" top="1.2204724409448819" bottom="0.70866141732283472" header="0" footer="0"/>
  <pageSetup paperSize="9" scale="84" orientation="portrait" horizontalDpi="4294967293" verticalDpi="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FFC000"/>
  </sheetPr>
  <dimension ref="A1:H37"/>
  <sheetViews>
    <sheetView zoomScaleNormal="100" zoomScalePageLayoutView="190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20.7109375" style="15" customWidth="1"/>
    <col min="3" max="3" width="12.140625" style="1" bestFit="1" customWidth="1"/>
    <col min="4" max="4" width="8.42578125" style="1" bestFit="1" customWidth="1"/>
    <col min="5" max="5" width="21.28515625" style="1" bestFit="1" customWidth="1"/>
    <col min="6" max="6" width="12" style="1" bestFit="1" customWidth="1"/>
    <col min="7" max="7" width="13" style="1" bestFit="1" customWidth="1"/>
    <col min="8" max="16384" width="10.85546875" style="1"/>
  </cols>
  <sheetData>
    <row r="1" spans="1:7" x14ac:dyDescent="0.25">
      <c r="A1" s="248" t="s">
        <v>634</v>
      </c>
    </row>
    <row r="2" spans="1:7" x14ac:dyDescent="0.25">
      <c r="A2" s="205" t="s">
        <v>635</v>
      </c>
    </row>
    <row r="3" spans="1:7" x14ac:dyDescent="0.25">
      <c r="B3" s="205"/>
    </row>
    <row r="4" spans="1:7" x14ac:dyDescent="0.25">
      <c r="A4" s="199" t="s">
        <v>3</v>
      </c>
    </row>
    <row r="5" spans="1:7" x14ac:dyDescent="0.25">
      <c r="B5" s="15" t="s">
        <v>611</v>
      </c>
      <c r="G5" s="252"/>
    </row>
    <row r="6" spans="1:7" x14ac:dyDescent="0.25">
      <c r="A6" s="1139" t="s">
        <v>18</v>
      </c>
      <c r="B6" s="204" t="s">
        <v>612</v>
      </c>
    </row>
    <row r="7" spans="1:7" x14ac:dyDescent="0.25">
      <c r="B7" s="15" t="s">
        <v>613</v>
      </c>
      <c r="G7" s="252"/>
    </row>
    <row r="8" spans="1:7" x14ac:dyDescent="0.25">
      <c r="B8" s="15" t="s">
        <v>588</v>
      </c>
      <c r="C8" s="1" t="s">
        <v>614</v>
      </c>
      <c r="D8" s="1" t="s">
        <v>615</v>
      </c>
      <c r="F8" s="36"/>
    </row>
    <row r="9" spans="1:7" x14ac:dyDescent="0.25">
      <c r="B9" s="15" t="s">
        <v>636</v>
      </c>
      <c r="C9" s="1079"/>
      <c r="D9" s="532"/>
      <c r="E9" s="76">
        <v>0.96</v>
      </c>
      <c r="F9" s="252"/>
    </row>
    <row r="10" spans="1:7" x14ac:dyDescent="0.25">
      <c r="B10" s="466" t="s">
        <v>637</v>
      </c>
      <c r="C10" s="740"/>
      <c r="D10" s="538"/>
      <c r="E10" s="960">
        <v>0.96</v>
      </c>
      <c r="F10" s="624"/>
      <c r="G10" s="252"/>
    </row>
    <row r="11" spans="1:7" x14ac:dyDescent="0.25">
      <c r="A11" s="1139" t="s">
        <v>18</v>
      </c>
      <c r="B11" s="304" t="s">
        <v>619</v>
      </c>
      <c r="C11" s="302"/>
      <c r="D11" s="302"/>
      <c r="E11" s="303"/>
      <c r="F11" s="36"/>
    </row>
    <row r="12" spans="1:7" x14ac:dyDescent="0.25">
      <c r="B12" s="466"/>
      <c r="C12" s="624"/>
      <c r="D12" s="546"/>
      <c r="E12" s="338"/>
      <c r="F12" s="958"/>
      <c r="G12" s="624"/>
    </row>
    <row r="13" spans="1:7" x14ac:dyDescent="0.25">
      <c r="B13" s="15" t="s">
        <v>566</v>
      </c>
      <c r="F13" s="36"/>
      <c r="G13" s="542"/>
    </row>
    <row r="14" spans="1:7" x14ac:dyDescent="0.25">
      <c r="B14" s="199"/>
      <c r="C14" s="5"/>
      <c r="D14" s="5"/>
      <c r="E14" s="5"/>
      <c r="F14" s="38"/>
    </row>
    <row r="15" spans="1:7" x14ac:dyDescent="0.25">
      <c r="B15" s="15" t="s">
        <v>620</v>
      </c>
      <c r="D15" s="1079"/>
    </row>
    <row r="17" spans="1:8" x14ac:dyDescent="0.25">
      <c r="B17" s="2526" t="s">
        <v>621</v>
      </c>
      <c r="C17" s="2526"/>
      <c r="E17" s="1147"/>
      <c r="F17" s="2527"/>
      <c r="G17" s="2528" t="s">
        <v>622</v>
      </c>
    </row>
    <row r="18" spans="1:8" x14ac:dyDescent="0.25">
      <c r="B18" s="2526"/>
      <c r="C18" s="2526"/>
      <c r="E18" s="1080"/>
      <c r="F18" s="2527"/>
      <c r="G18" s="2528"/>
    </row>
    <row r="19" spans="1:8" x14ac:dyDescent="0.25">
      <c r="B19" s="15" t="s">
        <v>623</v>
      </c>
    </row>
    <row r="20" spans="1:8" x14ac:dyDescent="0.25">
      <c r="B20" s="15" t="s">
        <v>638</v>
      </c>
    </row>
    <row r="21" spans="1:8" x14ac:dyDescent="0.25">
      <c r="B21" s="15" t="s">
        <v>625</v>
      </c>
      <c r="D21" s="252"/>
      <c r="H21" s="36"/>
    </row>
    <row r="22" spans="1:8" x14ac:dyDescent="0.25">
      <c r="A22" s="1139" t="s">
        <v>21</v>
      </c>
      <c r="B22" s="15" t="s">
        <v>626</v>
      </c>
      <c r="C22" s="622"/>
      <c r="D22" s="252"/>
      <c r="G22" s="3"/>
      <c r="H22" s="36"/>
    </row>
    <row r="23" spans="1:8" x14ac:dyDescent="0.25">
      <c r="A23" s="1139" t="s">
        <v>21</v>
      </c>
      <c r="B23" s="466" t="s">
        <v>591</v>
      </c>
      <c r="C23" s="338"/>
      <c r="D23" s="624"/>
      <c r="H23" s="36"/>
    </row>
    <row r="24" spans="1:8" x14ac:dyDescent="0.25">
      <c r="B24" s="199" t="s">
        <v>627</v>
      </c>
      <c r="C24" s="5"/>
      <c r="D24" s="534"/>
      <c r="E24" s="5"/>
      <c r="F24" s="5"/>
      <c r="G24" s="5"/>
      <c r="H24" s="36"/>
    </row>
    <row r="25" spans="1:8" x14ac:dyDescent="0.25">
      <c r="B25" s="199"/>
      <c r="C25" s="5"/>
      <c r="D25" s="38"/>
      <c r="E25" s="5"/>
      <c r="F25" s="5"/>
      <c r="G25" s="5"/>
      <c r="H25" s="36"/>
    </row>
    <row r="26" spans="1:8" x14ac:dyDescent="0.25">
      <c r="A26" s="199" t="s">
        <v>40</v>
      </c>
    </row>
    <row r="27" spans="1:8" x14ac:dyDescent="0.25">
      <c r="B27" s="15" t="s">
        <v>636</v>
      </c>
    </row>
    <row r="28" spans="1:8" x14ac:dyDescent="0.25">
      <c r="B28" s="15" t="s">
        <v>627</v>
      </c>
      <c r="D28" s="252"/>
    </row>
    <row r="29" spans="1:8" x14ac:dyDescent="0.25">
      <c r="A29" s="1139" t="s">
        <v>21</v>
      </c>
      <c r="B29" s="466" t="s">
        <v>230</v>
      </c>
      <c r="C29" s="546"/>
      <c r="D29" s="624"/>
    </row>
    <row r="30" spans="1:8" x14ac:dyDescent="0.25">
      <c r="B30" s="15" t="s">
        <v>628</v>
      </c>
      <c r="D30" s="599"/>
    </row>
    <row r="31" spans="1:8" x14ac:dyDescent="0.25">
      <c r="B31" s="199" t="s">
        <v>629</v>
      </c>
      <c r="C31" s="5"/>
      <c r="D31" s="534"/>
    </row>
    <row r="33" spans="1:5" x14ac:dyDescent="0.25">
      <c r="B33" s="15" t="s">
        <v>548</v>
      </c>
      <c r="C33" s="223"/>
      <c r="D33" s="532"/>
      <c r="E33" s="252"/>
    </row>
    <row r="34" spans="1:5" x14ac:dyDescent="0.25">
      <c r="A34" s="1139" t="s">
        <v>21</v>
      </c>
      <c r="B34" s="466" t="s">
        <v>639</v>
      </c>
      <c r="C34" s="740"/>
      <c r="D34" s="634"/>
      <c r="E34" s="624"/>
    </row>
    <row r="35" spans="1:5" x14ac:dyDescent="0.25">
      <c r="B35" s="15" t="s">
        <v>632</v>
      </c>
      <c r="E35" s="252"/>
    </row>
    <row r="36" spans="1:5" x14ac:dyDescent="0.25">
      <c r="A36" s="1139" t="s">
        <v>21</v>
      </c>
      <c r="B36" s="466" t="s">
        <v>252</v>
      </c>
      <c r="C36" s="338"/>
      <c r="D36" s="546"/>
      <c r="E36" s="624"/>
    </row>
    <row r="37" spans="1:5" x14ac:dyDescent="0.25">
      <c r="B37" s="199" t="s">
        <v>633</v>
      </c>
      <c r="C37" s="5"/>
      <c r="D37" s="5"/>
      <c r="E37" s="534"/>
    </row>
  </sheetData>
  <mergeCells count="3">
    <mergeCell ref="B17:C18"/>
    <mergeCell ref="F17:F18"/>
    <mergeCell ref="G17:G18"/>
  </mergeCells>
  <pageMargins left="1.1023622047244095" right="0.74803149606299213" top="1.2204724409448819" bottom="0.70866141732283472" header="0" footer="0"/>
  <pageSetup paperSize="9" scale="90" orientation="portrait" horizontalDpi="4294967293" verticalDpi="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Tabelle112">
    <tabColor rgb="FFFFC000"/>
  </sheetPr>
  <dimension ref="A1:H40"/>
  <sheetViews>
    <sheetView zoomScaleNormal="100" zoomScalePageLayoutView="190" workbookViewId="0">
      <selection activeCell="A3" sqref="A3"/>
    </sheetView>
  </sheetViews>
  <sheetFormatPr baseColWidth="10" defaultColWidth="10.85546875" defaultRowHeight="15" x14ac:dyDescent="0.25"/>
  <cols>
    <col min="1" max="1" width="2.7109375" style="1" customWidth="1"/>
    <col min="2" max="2" width="22.7109375" style="1" customWidth="1"/>
    <col min="3" max="3" width="11.5703125" style="1" bestFit="1" customWidth="1"/>
    <col min="4" max="4" width="8.42578125" style="1" bestFit="1" customWidth="1"/>
    <col min="5" max="5" width="2.7109375" style="1" customWidth="1"/>
    <col min="6" max="6" width="22" style="1" customWidth="1"/>
    <col min="7" max="7" width="12" style="1" bestFit="1" customWidth="1"/>
    <col min="8" max="8" width="13" style="1" bestFit="1" customWidth="1"/>
    <col min="9" max="16384" width="10.85546875" style="1"/>
  </cols>
  <sheetData>
    <row r="1" spans="1:8" x14ac:dyDescent="0.25">
      <c r="A1" s="67" t="s">
        <v>640</v>
      </c>
    </row>
    <row r="2" spans="1:8" x14ac:dyDescent="0.25">
      <c r="A2" s="47" t="s">
        <v>641</v>
      </c>
    </row>
    <row r="3" spans="1:8" x14ac:dyDescent="0.25">
      <c r="B3" s="47"/>
    </row>
    <row r="4" spans="1:8" x14ac:dyDescent="0.25">
      <c r="A4" s="342" t="s">
        <v>3</v>
      </c>
      <c r="B4" s="2"/>
    </row>
    <row r="5" spans="1:8" x14ac:dyDescent="0.25">
      <c r="A5" s="2"/>
      <c r="B5" s="2" t="s">
        <v>611</v>
      </c>
      <c r="H5" s="252"/>
    </row>
    <row r="6" spans="1:8" x14ac:dyDescent="0.25">
      <c r="A6" s="1139" t="s">
        <v>18</v>
      </c>
      <c r="B6" s="2" t="s">
        <v>642</v>
      </c>
    </row>
    <row r="7" spans="1:8" x14ac:dyDescent="0.25">
      <c r="A7" s="2"/>
      <c r="B7" s="2" t="s">
        <v>613</v>
      </c>
      <c r="H7" s="252"/>
    </row>
    <row r="8" spans="1:8" x14ac:dyDescent="0.25">
      <c r="A8" s="2"/>
      <c r="B8" s="2" t="s">
        <v>588</v>
      </c>
      <c r="C8" s="1" t="s">
        <v>614</v>
      </c>
      <c r="D8" s="1" t="s">
        <v>615</v>
      </c>
      <c r="G8" s="36"/>
    </row>
    <row r="9" spans="1:8" x14ac:dyDescent="0.25">
      <c r="A9" s="2"/>
      <c r="B9" s="2" t="s">
        <v>616</v>
      </c>
      <c r="C9" s="1079"/>
      <c r="D9" s="532"/>
      <c r="F9" s="76">
        <v>0.96</v>
      </c>
      <c r="G9" s="252"/>
    </row>
    <row r="10" spans="1:8" x14ac:dyDescent="0.25">
      <c r="A10" s="2"/>
      <c r="B10" s="2" t="s">
        <v>617</v>
      </c>
      <c r="C10" s="1079"/>
      <c r="D10" s="532"/>
      <c r="F10" s="76">
        <v>0.96</v>
      </c>
      <c r="G10" s="252"/>
    </row>
    <row r="11" spans="1:8" x14ac:dyDescent="0.25">
      <c r="A11" s="2"/>
      <c r="B11" s="962" t="s">
        <v>618</v>
      </c>
      <c r="C11" s="740"/>
      <c r="D11" s="538"/>
      <c r="E11" s="338"/>
      <c r="F11" s="960">
        <v>1.35</v>
      </c>
      <c r="G11" s="624"/>
      <c r="H11" s="252"/>
    </row>
    <row r="12" spans="1:8" x14ac:dyDescent="0.25">
      <c r="A12" s="1139" t="s">
        <v>18</v>
      </c>
      <c r="B12" s="2" t="s">
        <v>619</v>
      </c>
      <c r="G12" s="36"/>
    </row>
    <row r="13" spans="1:8" x14ac:dyDescent="0.25">
      <c r="A13" s="2"/>
      <c r="B13" s="962"/>
      <c r="C13" s="538"/>
      <c r="D13" s="546"/>
      <c r="E13" s="959"/>
      <c r="F13" s="338"/>
      <c r="G13" s="958"/>
      <c r="H13" s="624"/>
    </row>
    <row r="14" spans="1:8" x14ac:dyDescent="0.25">
      <c r="A14" s="2"/>
      <c r="B14" s="521" t="s">
        <v>566</v>
      </c>
      <c r="C14" s="5"/>
      <c r="D14" s="5"/>
      <c r="E14" s="5"/>
      <c r="F14" s="5"/>
      <c r="G14" s="38"/>
      <c r="H14" s="542"/>
    </row>
    <row r="15" spans="1:8" x14ac:dyDescent="0.25">
      <c r="A15" s="2"/>
      <c r="B15" s="2"/>
    </row>
    <row r="16" spans="1:8" x14ac:dyDescent="0.25">
      <c r="A16" s="2"/>
      <c r="B16" s="2" t="s">
        <v>620</v>
      </c>
      <c r="D16" s="1079"/>
      <c r="E16" s="77"/>
    </row>
    <row r="17" spans="1:8" x14ac:dyDescent="0.25">
      <c r="A17" s="2"/>
      <c r="B17" s="2"/>
    </row>
    <row r="18" spans="1:8" x14ac:dyDescent="0.25">
      <c r="A18" s="2"/>
      <c r="B18" s="2529" t="s">
        <v>621</v>
      </c>
      <c r="C18" s="2529"/>
      <c r="F18" s="1081"/>
      <c r="G18" s="2527"/>
      <c r="H18" s="2528" t="s">
        <v>622</v>
      </c>
    </row>
    <row r="19" spans="1:8" x14ac:dyDescent="0.25">
      <c r="A19" s="2"/>
      <c r="B19" s="2529"/>
      <c r="C19" s="2529"/>
      <c r="F19" s="1082"/>
      <c r="G19" s="2527"/>
      <c r="H19" s="2528"/>
    </row>
    <row r="20" spans="1:8" x14ac:dyDescent="0.25">
      <c r="A20" s="2"/>
      <c r="B20" s="2" t="s">
        <v>623</v>
      </c>
    </row>
    <row r="21" spans="1:8" x14ac:dyDescent="0.25">
      <c r="A21" s="2"/>
      <c r="B21" s="2" t="s">
        <v>624</v>
      </c>
      <c r="F21" s="2" t="s">
        <v>618</v>
      </c>
    </row>
    <row r="22" spans="1:8" x14ac:dyDescent="0.25">
      <c r="A22" s="2"/>
      <c r="B22" s="2" t="s">
        <v>625</v>
      </c>
      <c r="D22" s="252"/>
      <c r="E22" s="36"/>
      <c r="F22" s="2" t="s">
        <v>625</v>
      </c>
      <c r="H22" s="252"/>
    </row>
    <row r="23" spans="1:8" x14ac:dyDescent="0.25">
      <c r="A23" s="136" t="s">
        <v>21</v>
      </c>
      <c r="B23" s="2" t="s">
        <v>626</v>
      </c>
      <c r="C23" s="622"/>
      <c r="D23" s="252"/>
      <c r="E23" s="136" t="s">
        <v>21</v>
      </c>
      <c r="F23" s="2" t="s">
        <v>626</v>
      </c>
      <c r="G23" s="622"/>
      <c r="H23" s="252"/>
    </row>
    <row r="24" spans="1:8" x14ac:dyDescent="0.25">
      <c r="A24" s="136" t="s">
        <v>21</v>
      </c>
      <c r="B24" s="962" t="s">
        <v>591</v>
      </c>
      <c r="C24" s="338"/>
      <c r="D24" s="624"/>
      <c r="E24" s="136" t="s">
        <v>21</v>
      </c>
      <c r="F24" s="962" t="s">
        <v>591</v>
      </c>
      <c r="G24" s="338"/>
      <c r="H24" s="624"/>
    </row>
    <row r="25" spans="1:8" x14ac:dyDescent="0.25">
      <c r="A25" s="2"/>
      <c r="B25" s="342" t="s">
        <v>643</v>
      </c>
      <c r="C25" s="5"/>
      <c r="D25" s="534"/>
      <c r="E25" s="38"/>
      <c r="F25" s="342" t="s">
        <v>643</v>
      </c>
      <c r="G25" s="5"/>
      <c r="H25" s="534"/>
    </row>
    <row r="26" spans="1:8" x14ac:dyDescent="0.25">
      <c r="A26" s="2"/>
      <c r="B26" s="342"/>
      <c r="C26" s="5"/>
      <c r="D26" s="38"/>
      <c r="E26" s="38"/>
      <c r="F26" s="342"/>
      <c r="G26" s="5"/>
      <c r="H26" s="38"/>
    </row>
    <row r="27" spans="1:8" x14ac:dyDescent="0.25">
      <c r="A27" s="342" t="s">
        <v>40</v>
      </c>
      <c r="F27" s="2"/>
    </row>
    <row r="28" spans="1:8" x14ac:dyDescent="0.25">
      <c r="A28" s="2"/>
      <c r="B28" s="2" t="s">
        <v>624</v>
      </c>
      <c r="F28" s="2" t="s">
        <v>618</v>
      </c>
    </row>
    <row r="29" spans="1:8" x14ac:dyDescent="0.25">
      <c r="A29" s="2"/>
      <c r="B29" s="2" t="s">
        <v>627</v>
      </c>
      <c r="D29" s="252"/>
      <c r="E29" s="36"/>
      <c r="F29" s="2" t="s">
        <v>627</v>
      </c>
      <c r="H29" s="252"/>
    </row>
    <row r="30" spans="1:8" x14ac:dyDescent="0.25">
      <c r="A30" s="136" t="s">
        <v>21</v>
      </c>
      <c r="B30" s="962" t="s">
        <v>230</v>
      </c>
      <c r="C30" s="546"/>
      <c r="D30" s="624"/>
      <c r="E30" s="136" t="s">
        <v>21</v>
      </c>
      <c r="F30" s="962" t="s">
        <v>230</v>
      </c>
      <c r="G30" s="546"/>
      <c r="H30" s="624"/>
    </row>
    <row r="31" spans="1:8" x14ac:dyDescent="0.25">
      <c r="A31" s="2"/>
      <c r="B31" s="140" t="s">
        <v>628</v>
      </c>
      <c r="C31" s="24"/>
      <c r="D31" s="599"/>
      <c r="E31" s="69"/>
      <c r="F31" s="140" t="s">
        <v>628</v>
      </c>
      <c r="G31" s="24"/>
      <c r="H31" s="599"/>
    </row>
    <row r="32" spans="1:8" x14ac:dyDescent="0.25">
      <c r="A32" s="2"/>
      <c r="B32" s="342" t="s">
        <v>629</v>
      </c>
      <c r="C32" s="5"/>
      <c r="D32" s="534"/>
      <c r="E32" s="38"/>
      <c r="F32" s="342" t="s">
        <v>629</v>
      </c>
      <c r="G32" s="5"/>
      <c r="H32" s="534"/>
    </row>
    <row r="33" spans="1:6" x14ac:dyDescent="0.25">
      <c r="A33" s="2"/>
      <c r="B33" s="2"/>
    </row>
    <row r="34" spans="1:6" x14ac:dyDescent="0.25">
      <c r="A34" s="342" t="s">
        <v>245</v>
      </c>
    </row>
    <row r="35" spans="1:6" x14ac:dyDescent="0.25">
      <c r="A35" s="2"/>
      <c r="B35" s="2" t="s">
        <v>548</v>
      </c>
      <c r="C35" s="1" t="s">
        <v>614</v>
      </c>
      <c r="D35" s="1" t="s">
        <v>615</v>
      </c>
      <c r="F35" s="252"/>
    </row>
    <row r="36" spans="1:6" x14ac:dyDescent="0.25">
      <c r="A36" s="136" t="s">
        <v>21</v>
      </c>
      <c r="B36" s="2" t="s">
        <v>630</v>
      </c>
      <c r="C36" s="1079"/>
      <c r="D36" s="223"/>
      <c r="E36" s="7"/>
      <c r="F36" s="252"/>
    </row>
    <row r="37" spans="1:6" x14ac:dyDescent="0.25">
      <c r="A37" s="136" t="s">
        <v>21</v>
      </c>
      <c r="B37" s="962" t="s">
        <v>631</v>
      </c>
      <c r="C37" s="740"/>
      <c r="D37" s="634"/>
      <c r="E37" s="737"/>
      <c r="F37" s="624"/>
    </row>
    <row r="38" spans="1:6" x14ac:dyDescent="0.25">
      <c r="A38" s="2"/>
      <c r="B38" s="526" t="s">
        <v>632</v>
      </c>
      <c r="F38" s="252"/>
    </row>
    <row r="39" spans="1:6" x14ac:dyDescent="0.25">
      <c r="A39" s="136" t="s">
        <v>21</v>
      </c>
      <c r="B39" s="962" t="s">
        <v>252</v>
      </c>
      <c r="C39" s="338"/>
      <c r="D39" s="546"/>
      <c r="E39" s="959"/>
      <c r="F39" s="624"/>
    </row>
    <row r="40" spans="1:6" x14ac:dyDescent="0.25">
      <c r="A40" s="2"/>
      <c r="B40" s="342" t="s">
        <v>633</v>
      </c>
      <c r="C40" s="5"/>
      <c r="D40" s="5"/>
      <c r="E40" s="5"/>
      <c r="F40" s="534"/>
    </row>
  </sheetData>
  <mergeCells count="3">
    <mergeCell ref="B18:C19"/>
    <mergeCell ref="G18:G19"/>
    <mergeCell ref="H18:H19"/>
  </mergeCells>
  <pageMargins left="1.1023622047244095" right="0.74803149606299213" top="1.2204724409448819" bottom="0.70866141732283472" header="0" footer="0"/>
  <pageSetup paperSize="9" scale="85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00B050"/>
  </sheetPr>
  <dimension ref="A1:G41"/>
  <sheetViews>
    <sheetView zoomScaleNormal="100" zoomScalePageLayoutView="120" workbookViewId="0">
      <selection activeCell="A3" sqref="A3"/>
    </sheetView>
  </sheetViews>
  <sheetFormatPr baseColWidth="10" defaultRowHeight="15" x14ac:dyDescent="0.25"/>
  <cols>
    <col min="1" max="1" width="7.42578125" style="31" customWidth="1"/>
    <col min="2" max="2" width="14.28515625" style="31" customWidth="1"/>
    <col min="3" max="3" width="11.5703125" style="31" bestFit="1" customWidth="1"/>
    <col min="4" max="5" width="13.28515625" style="31" customWidth="1"/>
    <col min="6" max="6" width="13.140625" style="31" customWidth="1"/>
    <col min="7" max="7" width="13" style="31" customWidth="1"/>
    <col min="8" max="16384" width="11.42578125" style="31"/>
  </cols>
  <sheetData>
    <row r="1" spans="1:7" x14ac:dyDescent="0.25">
      <c r="A1" s="16" t="s">
        <v>1111</v>
      </c>
      <c r="B1" s="16"/>
    </row>
    <row r="2" spans="1:7" x14ac:dyDescent="0.25">
      <c r="A2" s="31" t="s">
        <v>1112</v>
      </c>
      <c r="B2" s="16"/>
    </row>
    <row r="3" spans="1:7" x14ac:dyDescent="0.25">
      <c r="B3" s="16"/>
    </row>
    <row r="4" spans="1:7" s="410" customFormat="1" ht="17.100000000000001" customHeight="1" thickBot="1" x14ac:dyDescent="0.3">
      <c r="A4" s="361" t="s">
        <v>3</v>
      </c>
    </row>
    <row r="5" spans="1:7" ht="17.100000000000001" customHeight="1" x14ac:dyDescent="0.25">
      <c r="A5" s="2532" t="s">
        <v>75</v>
      </c>
      <c r="B5" s="2534" t="s">
        <v>1113</v>
      </c>
      <c r="C5" s="2535"/>
      <c r="D5" s="2538" t="s">
        <v>644</v>
      </c>
      <c r="E5" s="2539"/>
      <c r="F5" s="2538" t="s">
        <v>645</v>
      </c>
      <c r="G5" s="2539"/>
    </row>
    <row r="6" spans="1:7" ht="17.100000000000001" customHeight="1" x14ac:dyDescent="0.25">
      <c r="A6" s="2533"/>
      <c r="B6" s="2536"/>
      <c r="C6" s="2537"/>
      <c r="D6" s="1335" t="s">
        <v>4</v>
      </c>
      <c r="E6" s="1336" t="s">
        <v>5</v>
      </c>
      <c r="F6" s="1335" t="s">
        <v>646</v>
      </c>
      <c r="G6" s="1336" t="s">
        <v>5</v>
      </c>
    </row>
    <row r="7" spans="1:7" x14ac:dyDescent="0.25">
      <c r="A7" s="1337" t="s">
        <v>647</v>
      </c>
      <c r="B7" s="2540" t="s">
        <v>648</v>
      </c>
      <c r="C7" s="2541"/>
      <c r="D7" s="1338">
        <v>71500</v>
      </c>
      <c r="E7" s="1339">
        <v>14300</v>
      </c>
      <c r="F7" s="1340"/>
      <c r="G7" s="1341"/>
    </row>
    <row r="8" spans="1:7" x14ac:dyDescent="0.25">
      <c r="A8" s="1337">
        <v>1600</v>
      </c>
      <c r="B8" s="2542" t="s">
        <v>649</v>
      </c>
      <c r="C8" s="2543"/>
      <c r="D8" s="1338">
        <v>28750</v>
      </c>
      <c r="E8" s="1339">
        <v>3887</v>
      </c>
      <c r="F8" s="1340"/>
      <c r="G8" s="1341"/>
    </row>
    <row r="9" spans="1:7" x14ac:dyDescent="0.25">
      <c r="A9" s="1337">
        <v>2000</v>
      </c>
      <c r="B9" s="2540" t="s">
        <v>650</v>
      </c>
      <c r="C9" s="2541"/>
      <c r="D9" s="1338">
        <v>321850</v>
      </c>
      <c r="E9" s="1339">
        <v>292256</v>
      </c>
      <c r="F9" s="1340"/>
      <c r="G9" s="1341"/>
    </row>
    <row r="10" spans="1:7" x14ac:dyDescent="0.25">
      <c r="A10" s="1337">
        <v>2500</v>
      </c>
      <c r="B10" s="2540" t="s">
        <v>651</v>
      </c>
      <c r="C10" s="2541"/>
      <c r="D10" s="1338">
        <v>62702</v>
      </c>
      <c r="E10" s="1339">
        <v>62702</v>
      </c>
      <c r="F10" s="1340"/>
      <c r="G10" s="1341"/>
    </row>
    <row r="11" spans="1:7" x14ac:dyDescent="0.25">
      <c r="A11" s="1337">
        <v>2700</v>
      </c>
      <c r="B11" s="2540" t="s">
        <v>652</v>
      </c>
      <c r="C11" s="2541"/>
      <c r="D11" s="1338">
        <v>116592</v>
      </c>
      <c r="E11" s="1339">
        <v>111342</v>
      </c>
      <c r="F11" s="1340"/>
      <c r="G11" s="1341"/>
    </row>
    <row r="12" spans="1:7" x14ac:dyDescent="0.25">
      <c r="A12" s="1337">
        <v>2800</v>
      </c>
      <c r="B12" s="2540" t="s">
        <v>653</v>
      </c>
      <c r="C12" s="2541"/>
      <c r="D12" s="1338">
        <v>422848</v>
      </c>
      <c r="E12" s="1339">
        <v>370882</v>
      </c>
      <c r="F12" s="1340"/>
      <c r="G12" s="1341"/>
    </row>
    <row r="13" spans="1:7" x14ac:dyDescent="0.25">
      <c r="A13" s="1342">
        <v>3300</v>
      </c>
      <c r="B13" s="2530" t="s">
        <v>654</v>
      </c>
      <c r="C13" s="2531"/>
      <c r="D13" s="1338">
        <v>291732</v>
      </c>
      <c r="E13" s="1343">
        <v>318450</v>
      </c>
      <c r="F13" s="1340"/>
      <c r="G13" s="1341"/>
    </row>
    <row r="14" spans="1:7" x14ac:dyDescent="0.25">
      <c r="A14" s="1342">
        <v>3500</v>
      </c>
      <c r="B14" s="2530" t="s">
        <v>252</v>
      </c>
      <c r="C14" s="2531"/>
      <c r="D14" s="1338">
        <v>81920</v>
      </c>
      <c r="E14" s="1343">
        <v>81920</v>
      </c>
      <c r="F14" s="1340"/>
      <c r="G14" s="1341"/>
    </row>
    <row r="15" spans="1:7" x14ac:dyDescent="0.25">
      <c r="A15" s="1342">
        <v>3520</v>
      </c>
      <c r="B15" s="1344" t="s">
        <v>686</v>
      </c>
      <c r="C15" s="1345"/>
      <c r="D15" s="1338">
        <v>88061</v>
      </c>
      <c r="E15" s="1343">
        <v>92375</v>
      </c>
      <c r="F15" s="1340"/>
      <c r="G15" s="1341"/>
    </row>
    <row r="16" spans="1:7" x14ac:dyDescent="0.25">
      <c r="A16" s="1346">
        <v>4000</v>
      </c>
      <c r="B16" s="2548" t="s">
        <v>655</v>
      </c>
      <c r="C16" s="2549"/>
      <c r="D16" s="1347">
        <v>5700</v>
      </c>
      <c r="E16" s="1348">
        <v>409600</v>
      </c>
      <c r="F16" s="1340"/>
      <c r="G16" s="1341"/>
    </row>
    <row r="17" spans="1:7" x14ac:dyDescent="0.25">
      <c r="A17" s="1349">
        <v>5000</v>
      </c>
      <c r="B17" s="2550" t="s">
        <v>656</v>
      </c>
      <c r="C17" s="2551"/>
      <c r="D17" s="1350">
        <v>296460</v>
      </c>
      <c r="E17" s="1351">
        <v>350</v>
      </c>
      <c r="F17" s="1340"/>
      <c r="G17" s="1341"/>
    </row>
    <row r="18" spans="1:7" x14ac:dyDescent="0.25">
      <c r="A18" s="1349" t="s">
        <v>90</v>
      </c>
      <c r="B18" s="2550" t="s">
        <v>657</v>
      </c>
      <c r="C18" s="2551"/>
      <c r="D18" s="1350">
        <v>41200</v>
      </c>
      <c r="E18" s="1351"/>
      <c r="F18" s="1340"/>
      <c r="G18" s="1341"/>
    </row>
    <row r="19" spans="1:7" x14ac:dyDescent="0.25">
      <c r="A19" s="1349">
        <v>7330</v>
      </c>
      <c r="B19" s="2550" t="s">
        <v>658</v>
      </c>
      <c r="C19" s="2551"/>
      <c r="D19" s="1350">
        <v>7150</v>
      </c>
      <c r="E19" s="1351"/>
      <c r="F19" s="1340"/>
      <c r="G19" s="1341"/>
    </row>
    <row r="20" spans="1:7" x14ac:dyDescent="0.25">
      <c r="A20" s="1349">
        <v>7400</v>
      </c>
      <c r="B20" s="2550" t="s">
        <v>82</v>
      </c>
      <c r="C20" s="2551"/>
      <c r="D20" s="1350">
        <v>7950</v>
      </c>
      <c r="E20" s="1351"/>
      <c r="F20" s="1340"/>
      <c r="G20" s="1341"/>
    </row>
    <row r="21" spans="1:7" x14ac:dyDescent="0.25">
      <c r="A21" s="1349" t="s">
        <v>659</v>
      </c>
      <c r="B21" s="2550" t="s">
        <v>718</v>
      </c>
      <c r="C21" s="2551"/>
      <c r="D21" s="1350">
        <v>2212</v>
      </c>
      <c r="E21" s="1351"/>
      <c r="F21" s="1340"/>
      <c r="G21" s="1341"/>
    </row>
    <row r="22" spans="1:7" x14ac:dyDescent="0.25">
      <c r="A22" s="1342">
        <v>9000</v>
      </c>
      <c r="B22" s="1344" t="s">
        <v>660</v>
      </c>
      <c r="C22" s="1345"/>
      <c r="D22" s="1338">
        <v>55500</v>
      </c>
      <c r="E22" s="1343">
        <v>144063</v>
      </c>
      <c r="F22" s="1340"/>
      <c r="G22" s="1341"/>
    </row>
    <row r="23" spans="1:7" ht="15.75" thickBot="1" x14ac:dyDescent="0.3">
      <c r="A23" s="1342">
        <v>9600</v>
      </c>
      <c r="B23" s="2530" t="s">
        <v>661</v>
      </c>
      <c r="C23" s="2531"/>
      <c r="D23" s="1352">
        <v>55500</v>
      </c>
      <c r="E23" s="1353">
        <v>55500</v>
      </c>
      <c r="F23" s="1354"/>
      <c r="G23" s="1355"/>
    </row>
    <row r="24" spans="1:7" ht="15.75" thickBot="1" x14ac:dyDescent="0.3">
      <c r="A24" s="2552"/>
      <c r="B24" s="2553"/>
      <c r="C24" s="2554"/>
      <c r="D24" s="327">
        <f>SUM(D7:D23)</f>
        <v>1957627</v>
      </c>
      <c r="E24" s="327">
        <f>SUM(E7:E23)</f>
        <v>1957627</v>
      </c>
      <c r="F24" s="327"/>
      <c r="G24" s="327"/>
    </row>
    <row r="25" spans="1:7" ht="15.75" thickTop="1" x14ac:dyDescent="0.25">
      <c r="C25" s="137"/>
      <c r="F25" s="14"/>
    </row>
    <row r="26" spans="1:7" x14ac:dyDescent="0.25">
      <c r="A26" s="16" t="s">
        <v>40</v>
      </c>
      <c r="D26" s="278"/>
    </row>
    <row r="27" spans="1:7" ht="15.75" thickBot="1" x14ac:dyDescent="0.3">
      <c r="A27" s="328" t="s">
        <v>662</v>
      </c>
      <c r="B27" s="2555" t="s">
        <v>721</v>
      </c>
      <c r="C27" s="2555"/>
      <c r="D27" s="2555"/>
      <c r="E27" s="2555"/>
      <c r="F27" s="2555"/>
      <c r="G27" s="1356" t="s">
        <v>663</v>
      </c>
    </row>
    <row r="28" spans="1:7" x14ac:dyDescent="0.25">
      <c r="A28" s="2556" t="str">
        <f>B7</f>
        <v>Geschäftsausstattung</v>
      </c>
      <c r="B28" s="2557"/>
      <c r="C28" s="1357"/>
      <c r="D28" s="2558" t="s">
        <v>1114</v>
      </c>
      <c r="E28" s="2559"/>
      <c r="F28" s="1358"/>
    </row>
    <row r="29" spans="1:7" x14ac:dyDescent="0.25">
      <c r="A29" s="2544" t="str">
        <f>B8</f>
        <v>HW-Vorrat</v>
      </c>
      <c r="B29" s="2545"/>
      <c r="C29" s="1359"/>
      <c r="D29" s="2546" t="s">
        <v>1115</v>
      </c>
      <c r="E29" s="2547"/>
      <c r="F29" s="1360"/>
    </row>
    <row r="30" spans="1:7" ht="15.75" thickBot="1" x14ac:dyDescent="0.3">
      <c r="A30" s="2544" t="str">
        <f>B9</f>
        <v>Lieferforderungen</v>
      </c>
      <c r="B30" s="2545"/>
      <c r="C30" s="1361"/>
      <c r="D30" s="2560" t="s">
        <v>884</v>
      </c>
      <c r="E30" s="2561"/>
      <c r="F30" s="1362"/>
      <c r="G30" s="1034"/>
    </row>
    <row r="31" spans="1:7" x14ac:dyDescent="0.25">
      <c r="A31" s="2544" t="str">
        <f>B11</f>
        <v>Kassa</v>
      </c>
      <c r="B31" s="2545"/>
      <c r="C31" s="1361"/>
      <c r="D31" s="2562" t="s">
        <v>1116</v>
      </c>
      <c r="E31" s="2563"/>
      <c r="F31" s="1363"/>
      <c r="G31" s="1364"/>
    </row>
    <row r="32" spans="1:7" x14ac:dyDescent="0.25">
      <c r="A32" s="2544" t="str">
        <f>B12</f>
        <v>Bank</v>
      </c>
      <c r="B32" s="2545"/>
      <c r="C32" s="1365"/>
      <c r="D32" s="2564" t="s">
        <v>654</v>
      </c>
      <c r="E32" s="2565"/>
      <c r="F32" s="279"/>
      <c r="G32" s="1366"/>
    </row>
    <row r="33" spans="1:7" ht="15.75" thickBot="1" x14ac:dyDescent="0.3">
      <c r="C33" s="1367"/>
      <c r="D33" s="2564" t="s">
        <v>686</v>
      </c>
      <c r="E33" s="2565"/>
      <c r="F33" s="279"/>
      <c r="G33" s="1368"/>
    </row>
    <row r="34" spans="1:7" ht="15.75" thickBot="1" x14ac:dyDescent="0.3">
      <c r="C34" s="1369"/>
      <c r="D34" s="329"/>
      <c r="F34" s="279"/>
      <c r="G34" s="1370"/>
    </row>
    <row r="35" spans="1:7" ht="15.75" thickTop="1" x14ac:dyDescent="0.25"/>
    <row r="36" spans="1:7" x14ac:dyDescent="0.25">
      <c r="A36" s="2566" t="s">
        <v>664</v>
      </c>
      <c r="B36" s="2566"/>
      <c r="C36" s="2566"/>
      <c r="D36" s="2566"/>
      <c r="E36" s="1371"/>
    </row>
    <row r="37" spans="1:7" x14ac:dyDescent="0.25">
      <c r="A37" s="2567" t="s">
        <v>1117</v>
      </c>
      <c r="B37" s="2568"/>
      <c r="C37" s="2569"/>
      <c r="D37" s="1372"/>
      <c r="E37" s="1373"/>
    </row>
    <row r="38" spans="1:7" ht="15.75" thickBot="1" x14ac:dyDescent="0.3">
      <c r="A38" s="2570" t="s">
        <v>1118</v>
      </c>
      <c r="B38" s="2571"/>
      <c r="C38" s="2572"/>
      <c r="D38" s="1374"/>
      <c r="E38" s="1375"/>
    </row>
    <row r="39" spans="1:7" ht="15.75" thickBot="1" x14ac:dyDescent="0.3">
      <c r="A39" s="2573"/>
      <c r="B39" s="2574"/>
      <c r="C39" s="2575"/>
      <c r="D39" s="1376"/>
      <c r="E39" s="1377"/>
    </row>
    <row r="40" spans="1:7" ht="15.75" thickTop="1" x14ac:dyDescent="0.25">
      <c r="C40" s="14"/>
      <c r="D40" s="164"/>
      <c r="E40" s="164"/>
    </row>
    <row r="41" spans="1:7" x14ac:dyDescent="0.25">
      <c r="C41" s="14"/>
      <c r="D41" s="164"/>
      <c r="E41" s="164"/>
    </row>
  </sheetData>
  <mergeCells count="36">
    <mergeCell ref="D33:E33"/>
    <mergeCell ref="A36:D36"/>
    <mergeCell ref="A37:C37"/>
    <mergeCell ref="A38:C38"/>
    <mergeCell ref="A39:C39"/>
    <mergeCell ref="A30:B30"/>
    <mergeCell ref="D30:E30"/>
    <mergeCell ref="A31:B31"/>
    <mergeCell ref="D31:E31"/>
    <mergeCell ref="A32:B32"/>
    <mergeCell ref="D32:E32"/>
    <mergeCell ref="A29:B29"/>
    <mergeCell ref="D29:E29"/>
    <mergeCell ref="B16:C16"/>
    <mergeCell ref="B17:C17"/>
    <mergeCell ref="B18:C18"/>
    <mergeCell ref="B19:C19"/>
    <mergeCell ref="B20:C20"/>
    <mergeCell ref="B21:C21"/>
    <mergeCell ref="B23:C23"/>
    <mergeCell ref="A24:C24"/>
    <mergeCell ref="B27:F27"/>
    <mergeCell ref="A28:B28"/>
    <mergeCell ref="D28:E28"/>
    <mergeCell ref="B14:C14"/>
    <mergeCell ref="A5:A6"/>
    <mergeCell ref="B5:C6"/>
    <mergeCell ref="D5:E5"/>
    <mergeCell ref="F5:G5"/>
    <mergeCell ref="B7:C7"/>
    <mergeCell ref="B8:C8"/>
    <mergeCell ref="B9:C9"/>
    <mergeCell ref="B10:C10"/>
    <mergeCell ref="B11:C11"/>
    <mergeCell ref="B12:C12"/>
    <mergeCell ref="B13:C13"/>
  </mergeCells>
  <pageMargins left="0.78740157480314965" right="0.78740157480314965" top="1.2204724409448819" bottom="0.70866141732283472" header="0" footer="0"/>
  <pageSetup paperSize="9" scale="90" orientation="portrait" horizontalDpi="4294967292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00B050"/>
  </sheetPr>
  <dimension ref="A1:H36"/>
  <sheetViews>
    <sheetView zoomScaleNormal="100" zoomScalePageLayoutView="160" workbookViewId="0">
      <selection activeCell="A5" sqref="A5"/>
    </sheetView>
  </sheetViews>
  <sheetFormatPr baseColWidth="10" defaultColWidth="11.42578125" defaultRowHeight="15" x14ac:dyDescent="0.25"/>
  <cols>
    <col min="2" max="2" width="11.42578125" style="155"/>
    <col min="3" max="3" width="9.42578125" style="170" bestFit="1" customWidth="1"/>
    <col min="4" max="4" width="31.85546875" style="168" bestFit="1" customWidth="1"/>
    <col min="5" max="5" width="13.42578125" style="13" customWidth="1"/>
    <col min="6" max="6" width="13.42578125" style="126" customWidth="1"/>
  </cols>
  <sheetData>
    <row r="1" spans="1:8" x14ac:dyDescent="0.25">
      <c r="A1" s="16" t="s">
        <v>1119</v>
      </c>
    </row>
    <row r="2" spans="1:8" x14ac:dyDescent="0.25">
      <c r="A2" s="16" t="s">
        <v>1120</v>
      </c>
    </row>
    <row r="3" spans="1:8" x14ac:dyDescent="0.25">
      <c r="A3" t="s">
        <v>1121</v>
      </c>
    </row>
    <row r="4" spans="1:8" x14ac:dyDescent="0.25">
      <c r="A4" s="1096" t="s">
        <v>808</v>
      </c>
      <c r="H4" s="1096"/>
    </row>
    <row r="6" spans="1:8" x14ac:dyDescent="0.25">
      <c r="A6" s="16" t="s">
        <v>3</v>
      </c>
    </row>
    <row r="7" spans="1:8" x14ac:dyDescent="0.25">
      <c r="A7" s="165" t="s">
        <v>665</v>
      </c>
      <c r="B7" s="166" t="s">
        <v>666</v>
      </c>
      <c r="C7" s="169"/>
      <c r="D7" s="167"/>
      <c r="E7" s="2258" t="s">
        <v>667</v>
      </c>
      <c r="F7" s="2259" t="s">
        <v>668</v>
      </c>
    </row>
    <row r="8" spans="1:8" x14ac:dyDescent="0.25">
      <c r="A8" s="160" t="s">
        <v>669</v>
      </c>
      <c r="B8" s="155" t="s">
        <v>670</v>
      </c>
      <c r="C8" s="547"/>
      <c r="D8" s="1083"/>
      <c r="E8" s="1084"/>
      <c r="F8" s="1085"/>
    </row>
    <row r="9" spans="1:8" x14ac:dyDescent="0.25">
      <c r="C9" s="547"/>
      <c r="D9" s="1083"/>
      <c r="E9" s="1084"/>
      <c r="F9" s="1085"/>
    </row>
    <row r="10" spans="1:8" x14ac:dyDescent="0.25">
      <c r="C10" s="547"/>
      <c r="D10" s="1083"/>
      <c r="E10" s="1084"/>
      <c r="F10" s="1085"/>
    </row>
    <row r="12" spans="1:8" x14ac:dyDescent="0.25">
      <c r="A12" t="s">
        <v>671</v>
      </c>
      <c r="B12" s="155" t="s">
        <v>672</v>
      </c>
      <c r="C12" s="547"/>
      <c r="D12" s="1086"/>
      <c r="E12" s="1084"/>
      <c r="F12" s="1087"/>
    </row>
    <row r="13" spans="1:8" x14ac:dyDescent="0.25">
      <c r="C13" s="547"/>
      <c r="D13" s="1086"/>
      <c r="E13" s="1084"/>
      <c r="F13" s="1087"/>
    </row>
    <row r="14" spans="1:8" x14ac:dyDescent="0.25">
      <c r="C14" s="547"/>
      <c r="D14" s="1086"/>
      <c r="E14" s="1084"/>
      <c r="F14" s="1087"/>
    </row>
    <row r="16" spans="1:8" x14ac:dyDescent="0.25">
      <c r="A16" t="s">
        <v>673</v>
      </c>
      <c r="B16" s="155" t="s">
        <v>674</v>
      </c>
      <c r="C16" s="547"/>
      <c r="D16" s="1086"/>
      <c r="E16" s="1084"/>
      <c r="F16" s="1087"/>
    </row>
    <row r="17" spans="1:6" x14ac:dyDescent="0.25">
      <c r="B17" s="155" t="s">
        <v>12</v>
      </c>
      <c r="C17" s="547"/>
      <c r="D17" s="1086"/>
      <c r="E17" s="1084"/>
      <c r="F17" s="1087"/>
    </row>
    <row r="19" spans="1:6" x14ac:dyDescent="0.25">
      <c r="B19" s="155" t="s">
        <v>13</v>
      </c>
      <c r="C19" s="547"/>
      <c r="D19" s="1086"/>
      <c r="E19" s="1084"/>
      <c r="F19" s="1087"/>
    </row>
    <row r="20" spans="1:6" x14ac:dyDescent="0.25">
      <c r="C20" s="547"/>
      <c r="D20" s="1086"/>
      <c r="E20" s="1084"/>
      <c r="F20" s="1087"/>
    </row>
    <row r="21" spans="1:6" x14ac:dyDescent="0.25">
      <c r="C21" s="547"/>
      <c r="D21" s="1086"/>
      <c r="E21" s="1084"/>
      <c r="F21" s="1087"/>
    </row>
    <row r="23" spans="1:6" x14ac:dyDescent="0.25">
      <c r="A23" t="s">
        <v>675</v>
      </c>
      <c r="B23" s="155" t="s">
        <v>674</v>
      </c>
      <c r="C23" s="547"/>
      <c r="D23" s="1086"/>
      <c r="E23" s="1084"/>
      <c r="F23" s="1087"/>
    </row>
    <row r="24" spans="1:6" x14ac:dyDescent="0.25">
      <c r="C24" s="547"/>
      <c r="D24" s="1086"/>
      <c r="E24" s="1084"/>
      <c r="F24" s="1087"/>
    </row>
    <row r="26" spans="1:6" x14ac:dyDescent="0.25">
      <c r="A26" t="s">
        <v>676</v>
      </c>
      <c r="B26" s="155" t="s">
        <v>674</v>
      </c>
      <c r="C26" s="547"/>
      <c r="D26" s="1086"/>
      <c r="E26" s="1084"/>
      <c r="F26" s="1087"/>
    </row>
    <row r="27" spans="1:6" x14ac:dyDescent="0.25">
      <c r="C27" s="547"/>
      <c r="D27" s="1086"/>
      <c r="E27" s="1084"/>
      <c r="F27" s="1087"/>
    </row>
    <row r="28" spans="1:6" x14ac:dyDescent="0.25">
      <c r="C28" s="547"/>
      <c r="D28" s="1086"/>
      <c r="E28" s="1084"/>
      <c r="F28" s="1087"/>
    </row>
    <row r="30" spans="1:6" x14ac:dyDescent="0.25">
      <c r="A30" t="s">
        <v>677</v>
      </c>
      <c r="B30" s="155" t="s">
        <v>678</v>
      </c>
      <c r="C30" s="547"/>
      <c r="D30" s="1086"/>
      <c r="E30" s="1084"/>
      <c r="F30" s="1087"/>
    </row>
    <row r="31" spans="1:6" x14ac:dyDescent="0.25">
      <c r="C31" s="547"/>
      <c r="D31" s="1086"/>
      <c r="E31" s="1084"/>
      <c r="F31" s="1087"/>
    </row>
    <row r="32" spans="1:6" x14ac:dyDescent="0.25">
      <c r="C32" s="547"/>
      <c r="D32" s="1086"/>
      <c r="E32" s="1084"/>
      <c r="F32" s="1087"/>
    </row>
    <row r="34" spans="1:6" x14ac:dyDescent="0.25">
      <c r="A34" t="s">
        <v>679</v>
      </c>
      <c r="B34" s="155" t="s">
        <v>680</v>
      </c>
      <c r="C34" s="547"/>
      <c r="D34" s="1086"/>
      <c r="E34" s="1084"/>
      <c r="F34" s="1087"/>
    </row>
    <row r="35" spans="1:6" x14ac:dyDescent="0.25">
      <c r="C35" s="547"/>
      <c r="D35" s="1086"/>
      <c r="E35" s="1084"/>
      <c r="F35" s="1087"/>
    </row>
    <row r="36" spans="1:6" x14ac:dyDescent="0.25">
      <c r="C36" s="547"/>
      <c r="D36" s="1086"/>
      <c r="E36" s="1084"/>
      <c r="F36" s="1087"/>
    </row>
  </sheetData>
  <pageMargins left="1.1023622047244095" right="0.74803149606299213" top="1.2204724409448819" bottom="0.70866141732283472" header="0" footer="0"/>
  <pageSetup paperSize="9" scale="90" orientation="portrait" horizontalDpi="4294967293" verticalDpi="4294967293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00B050"/>
  </sheetPr>
  <dimension ref="A1:G119"/>
  <sheetViews>
    <sheetView zoomScaleNormal="100" zoomScalePageLayoutView="145" workbookViewId="0">
      <selection activeCell="A5" sqref="A5"/>
    </sheetView>
  </sheetViews>
  <sheetFormatPr baseColWidth="10" defaultRowHeight="15" x14ac:dyDescent="0.25"/>
  <cols>
    <col min="1" max="1" width="7" customWidth="1"/>
    <col min="2" max="2" width="30" bestFit="1" customWidth="1"/>
    <col min="3" max="3" width="6.85546875" customWidth="1"/>
    <col min="4" max="5" width="13.7109375" customWidth="1"/>
    <col min="6" max="7" width="12.28515625" bestFit="1" customWidth="1"/>
  </cols>
  <sheetData>
    <row r="1" spans="1:6" x14ac:dyDescent="0.25">
      <c r="A1" s="16" t="s">
        <v>1119</v>
      </c>
      <c r="B1" s="155"/>
      <c r="C1" s="170"/>
      <c r="D1" s="168"/>
      <c r="E1" s="13"/>
      <c r="F1" s="126"/>
    </row>
    <row r="2" spans="1:6" x14ac:dyDescent="0.25">
      <c r="A2" s="16" t="s">
        <v>1120</v>
      </c>
      <c r="B2" s="155"/>
      <c r="C2" s="170"/>
      <c r="D2" s="168"/>
      <c r="E2" s="13"/>
      <c r="F2" s="126"/>
    </row>
    <row r="3" spans="1:6" x14ac:dyDescent="0.25">
      <c r="A3" t="s">
        <v>1121</v>
      </c>
      <c r="B3" s="155"/>
      <c r="C3" s="170"/>
      <c r="D3" s="168"/>
      <c r="E3" s="13"/>
      <c r="F3" s="126"/>
    </row>
    <row r="4" spans="1:6" x14ac:dyDescent="0.25">
      <c r="A4" s="1096" t="s">
        <v>808</v>
      </c>
      <c r="B4" s="155"/>
      <c r="C4" s="170"/>
      <c r="D4" s="168"/>
      <c r="E4" s="13"/>
      <c r="F4" s="126"/>
    </row>
    <row r="6" spans="1:6" x14ac:dyDescent="0.25">
      <c r="A6" s="16" t="s">
        <v>1122</v>
      </c>
      <c r="B6" s="155"/>
      <c r="C6" s="170"/>
      <c r="D6" s="168"/>
      <c r="E6" s="13"/>
      <c r="F6" s="126"/>
    </row>
    <row r="7" spans="1:6" x14ac:dyDescent="0.25">
      <c r="A7" s="2578" t="s">
        <v>681</v>
      </c>
      <c r="B7" s="2579"/>
      <c r="C7" s="2579"/>
      <c r="D7" s="2579"/>
      <c r="E7" s="1378">
        <v>1600</v>
      </c>
    </row>
    <row r="8" spans="1:6" x14ac:dyDescent="0.25">
      <c r="A8" s="964" t="s">
        <v>665</v>
      </c>
      <c r="B8" s="964" t="s">
        <v>682</v>
      </c>
      <c r="C8" s="965" t="s">
        <v>683</v>
      </c>
      <c r="D8" s="965" t="s">
        <v>4</v>
      </c>
      <c r="E8" s="965" t="s">
        <v>5</v>
      </c>
    </row>
    <row r="9" spans="1:6" x14ac:dyDescent="0.25">
      <c r="A9" s="1379" t="s">
        <v>1123</v>
      </c>
      <c r="B9" s="966" t="s">
        <v>545</v>
      </c>
      <c r="C9" s="1019" t="s">
        <v>684</v>
      </c>
      <c r="D9" s="1380">
        <v>139975</v>
      </c>
      <c r="E9" s="1380"/>
    </row>
    <row r="10" spans="1:6" ht="15.75" thickBot="1" x14ac:dyDescent="0.3">
      <c r="A10" s="1379"/>
      <c r="B10" s="967"/>
      <c r="C10" s="1019"/>
      <c r="D10" s="1381"/>
      <c r="E10" s="1382"/>
    </row>
    <row r="11" spans="1:6" ht="15.75" thickBot="1" x14ac:dyDescent="0.3">
      <c r="A11" s="1379"/>
      <c r="B11" s="966"/>
      <c r="C11" s="966"/>
      <c r="D11" s="1383"/>
      <c r="E11" s="1383"/>
    </row>
    <row r="12" spans="1:6" ht="15.75" thickTop="1" x14ac:dyDescent="0.25"/>
    <row r="13" spans="1:6" x14ac:dyDescent="0.25">
      <c r="A13" s="2580" t="s">
        <v>650</v>
      </c>
      <c r="B13" s="2581"/>
      <c r="C13" s="2581"/>
      <c r="D13" s="2581"/>
      <c r="E13" s="963">
        <v>2000</v>
      </c>
    </row>
    <row r="14" spans="1:6" x14ac:dyDescent="0.25">
      <c r="A14" s="964" t="s">
        <v>665</v>
      </c>
      <c r="B14" s="964" t="s">
        <v>682</v>
      </c>
      <c r="C14" s="965" t="s">
        <v>683</v>
      </c>
      <c r="D14" s="965" t="s">
        <v>4</v>
      </c>
      <c r="E14" s="965" t="s">
        <v>5</v>
      </c>
    </row>
    <row r="15" spans="1:6" x14ac:dyDescent="0.25">
      <c r="A15" s="966"/>
      <c r="B15" s="966" t="s">
        <v>685</v>
      </c>
      <c r="C15" s="1019"/>
      <c r="D15" s="1380">
        <f>237630*1.5</f>
        <v>356445</v>
      </c>
      <c r="E15" s="1380">
        <v>318662.5</v>
      </c>
    </row>
    <row r="16" spans="1:6" x14ac:dyDescent="0.25">
      <c r="A16" s="966"/>
      <c r="B16" s="966"/>
      <c r="C16" s="1019"/>
      <c r="D16" s="1380"/>
      <c r="E16" s="1380"/>
    </row>
    <row r="17" spans="1:7" x14ac:dyDescent="0.25">
      <c r="A17" s="966"/>
      <c r="B17" s="966"/>
      <c r="C17" s="1019"/>
      <c r="D17" s="1380"/>
      <c r="E17" s="1380"/>
    </row>
    <row r="18" spans="1:7" ht="15.75" thickBot="1" x14ac:dyDescent="0.3">
      <c r="A18" s="966"/>
      <c r="B18" s="967"/>
      <c r="C18" s="1019"/>
      <c r="D18" s="1381"/>
      <c r="E18" s="1382"/>
    </row>
    <row r="19" spans="1:7" ht="15.75" thickBot="1" x14ac:dyDescent="0.3">
      <c r="A19" s="966"/>
      <c r="B19" s="966"/>
      <c r="C19" s="966"/>
      <c r="D19" s="1383"/>
      <c r="E19" s="1383"/>
    </row>
    <row r="20" spans="1:7" ht="15.75" thickTop="1" x14ac:dyDescent="0.25"/>
    <row r="21" spans="1:7" x14ac:dyDescent="0.25">
      <c r="A21" s="2580" t="s">
        <v>651</v>
      </c>
      <c r="B21" s="2581"/>
      <c r="C21" s="2581"/>
      <c r="D21" s="2581"/>
      <c r="E21" s="963">
        <v>2500</v>
      </c>
    </row>
    <row r="22" spans="1:7" x14ac:dyDescent="0.25">
      <c r="A22" s="964" t="s">
        <v>665</v>
      </c>
      <c r="B22" s="964" t="s">
        <v>682</v>
      </c>
      <c r="C22" s="965" t="s">
        <v>683</v>
      </c>
      <c r="D22" s="965" t="s">
        <v>4</v>
      </c>
      <c r="E22" s="965" t="s">
        <v>5</v>
      </c>
    </row>
    <row r="23" spans="1:7" x14ac:dyDescent="0.25">
      <c r="A23" s="966"/>
      <c r="B23" s="966" t="s">
        <v>685</v>
      </c>
      <c r="C23" s="1019"/>
      <c r="D23" s="1380">
        <f>135480.14*1.5</f>
        <v>203220.21000000002</v>
      </c>
      <c r="E23" s="1380">
        <f>123490.13*1.5</f>
        <v>185235.19500000001</v>
      </c>
    </row>
    <row r="24" spans="1:7" x14ac:dyDescent="0.25">
      <c r="A24" s="966"/>
      <c r="B24" s="966"/>
      <c r="C24" s="1019"/>
      <c r="D24" s="1380"/>
      <c r="E24" s="1380"/>
    </row>
    <row r="25" spans="1:7" x14ac:dyDescent="0.25">
      <c r="A25" s="966"/>
      <c r="B25" s="966"/>
      <c r="C25" s="1019"/>
      <c r="D25" s="1380"/>
      <c r="E25" s="1380"/>
    </row>
    <row r="26" spans="1:7" x14ac:dyDescent="0.25">
      <c r="A26" s="966"/>
      <c r="B26" s="966"/>
      <c r="C26" s="1019"/>
      <c r="D26" s="1380"/>
      <c r="E26" s="1380"/>
    </row>
    <row r="27" spans="1:7" ht="15.75" thickBot="1" x14ac:dyDescent="0.3">
      <c r="A27" s="966"/>
      <c r="B27" s="967"/>
      <c r="C27" s="1019"/>
      <c r="D27" s="1381"/>
      <c r="E27" s="1382"/>
      <c r="G27" s="26"/>
    </row>
    <row r="28" spans="1:7" ht="15.75" thickBot="1" x14ac:dyDescent="0.3">
      <c r="A28" s="966"/>
      <c r="B28" s="966"/>
      <c r="C28" s="966"/>
      <c r="D28" s="1383"/>
      <c r="E28" s="1383"/>
    </row>
    <row r="29" spans="1:7" ht="15.75" thickTop="1" x14ac:dyDescent="0.25"/>
    <row r="30" spans="1:7" x14ac:dyDescent="0.25">
      <c r="A30" s="2580" t="s">
        <v>652</v>
      </c>
      <c r="B30" s="2581"/>
      <c r="C30" s="2581"/>
      <c r="D30" s="2581"/>
      <c r="E30" s="963">
        <v>2700</v>
      </c>
    </row>
    <row r="31" spans="1:7" x14ac:dyDescent="0.25">
      <c r="A31" s="964" t="s">
        <v>665</v>
      </c>
      <c r="B31" s="964" t="s">
        <v>682</v>
      </c>
      <c r="C31" s="965" t="s">
        <v>683</v>
      </c>
      <c r="D31" s="965" t="s">
        <v>4</v>
      </c>
      <c r="E31" s="965" t="s">
        <v>5</v>
      </c>
    </row>
    <row r="32" spans="1:7" x14ac:dyDescent="0.25">
      <c r="A32" s="966"/>
      <c r="B32" s="966" t="s">
        <v>685</v>
      </c>
      <c r="C32" s="1019"/>
      <c r="D32" s="1380">
        <f>99263.5*1.5</f>
        <v>148895.25</v>
      </c>
      <c r="E32" s="1380">
        <f>88220.2*1.5</f>
        <v>132330.29999999999</v>
      </c>
    </row>
    <row r="33" spans="1:5" x14ac:dyDescent="0.25">
      <c r="A33" s="966"/>
      <c r="B33" s="966"/>
      <c r="C33" s="1019"/>
      <c r="D33" s="1380"/>
      <c r="E33" s="1380"/>
    </row>
    <row r="34" spans="1:5" ht="15.75" thickBot="1" x14ac:dyDescent="0.3">
      <c r="A34" s="966"/>
      <c r="B34" s="967"/>
      <c r="C34" s="1019"/>
      <c r="D34" s="1381"/>
      <c r="E34" s="1382"/>
    </row>
    <row r="35" spans="1:5" ht="15.75" thickBot="1" x14ac:dyDescent="0.3">
      <c r="A35" s="966"/>
      <c r="B35" s="966"/>
      <c r="C35" s="966"/>
      <c r="D35" s="1383"/>
      <c r="E35" s="1383"/>
    </row>
    <row r="36" spans="1:5" ht="15.75" thickTop="1" x14ac:dyDescent="0.25"/>
    <row r="37" spans="1:5" x14ac:dyDescent="0.25">
      <c r="A37" s="2580" t="s">
        <v>653</v>
      </c>
      <c r="B37" s="2581"/>
      <c r="C37" s="2581"/>
      <c r="D37" s="2581"/>
      <c r="E37" s="963">
        <v>2800</v>
      </c>
    </row>
    <row r="38" spans="1:5" x14ac:dyDescent="0.25">
      <c r="A38" s="964" t="s">
        <v>665</v>
      </c>
      <c r="B38" s="964" t="s">
        <v>682</v>
      </c>
      <c r="C38" s="965" t="s">
        <v>683</v>
      </c>
      <c r="D38" s="965" t="s">
        <v>4</v>
      </c>
      <c r="E38" s="965" t="s">
        <v>5</v>
      </c>
    </row>
    <row r="39" spans="1:5" x14ac:dyDescent="0.25">
      <c r="A39" s="966"/>
      <c r="B39" s="966" t="s">
        <v>685</v>
      </c>
      <c r="C39" s="1019"/>
      <c r="D39" s="1380">
        <f>1185650.38*1.5</f>
        <v>1778475.5699999998</v>
      </c>
      <c r="E39" s="1380">
        <f>1173248.18*1.5</f>
        <v>1759872.27</v>
      </c>
    </row>
    <row r="40" spans="1:5" x14ac:dyDescent="0.25">
      <c r="A40" s="966"/>
      <c r="B40" s="966"/>
      <c r="C40" s="1019"/>
      <c r="D40" s="1380"/>
      <c r="E40" s="1380"/>
    </row>
    <row r="41" spans="1:5" x14ac:dyDescent="0.25">
      <c r="A41" s="966"/>
      <c r="B41" s="966"/>
      <c r="C41" s="1019"/>
      <c r="D41" s="1380"/>
      <c r="E41" s="1380"/>
    </row>
    <row r="42" spans="1:5" ht="15.75" thickBot="1" x14ac:dyDescent="0.3">
      <c r="A42" s="966"/>
      <c r="B42" s="967"/>
      <c r="C42" s="1019"/>
      <c r="D42" s="1381"/>
      <c r="E42" s="1382"/>
    </row>
    <row r="43" spans="1:5" ht="15.75" thickBot="1" x14ac:dyDescent="0.3">
      <c r="A43" s="966"/>
      <c r="B43" s="966"/>
      <c r="C43" s="966"/>
      <c r="D43" s="1383"/>
      <c r="E43" s="1383"/>
    </row>
    <row r="44" spans="1:5" ht="15.75" thickTop="1" x14ac:dyDescent="0.25"/>
    <row r="45" spans="1:5" x14ac:dyDescent="0.25">
      <c r="A45" s="2576" t="s">
        <v>654</v>
      </c>
      <c r="B45" s="2577"/>
      <c r="C45" s="2577"/>
      <c r="D45" s="2577"/>
      <c r="E45" s="968">
        <v>3300</v>
      </c>
    </row>
    <row r="46" spans="1:5" x14ac:dyDescent="0.25">
      <c r="A46" s="969" t="s">
        <v>665</v>
      </c>
      <c r="B46" s="969" t="s">
        <v>682</v>
      </c>
      <c r="C46" s="970" t="s">
        <v>683</v>
      </c>
      <c r="D46" s="970" t="s">
        <v>4</v>
      </c>
      <c r="E46" s="970" t="s">
        <v>5</v>
      </c>
    </row>
    <row r="47" spans="1:5" x14ac:dyDescent="0.25">
      <c r="A47" s="966"/>
      <c r="B47" s="966" t="s">
        <v>685</v>
      </c>
      <c r="C47" s="1019"/>
      <c r="D47" s="1380">
        <f>631876.32*1.5</f>
        <v>947814.48</v>
      </c>
      <c r="E47" s="1380">
        <f>693332.13*1.5</f>
        <v>1039998.1950000001</v>
      </c>
    </row>
    <row r="48" spans="1:5" x14ac:dyDescent="0.25">
      <c r="A48" s="966"/>
      <c r="B48" s="966"/>
      <c r="C48" s="1019"/>
      <c r="D48" s="1384"/>
      <c r="E48" s="1380"/>
    </row>
    <row r="49" spans="1:6" ht="15.75" thickBot="1" x14ac:dyDescent="0.3">
      <c r="A49" s="966"/>
      <c r="B49" s="966"/>
      <c r="C49" s="1019"/>
      <c r="D49" s="1381"/>
      <c r="E49" s="1382"/>
    </row>
    <row r="50" spans="1:6" ht="15.75" thickBot="1" x14ac:dyDescent="0.3">
      <c r="A50" s="966"/>
      <c r="B50" s="966"/>
      <c r="C50" s="966"/>
      <c r="D50" s="1383"/>
      <c r="E50" s="1383"/>
    </row>
    <row r="51" spans="1:6" ht="15.75" thickTop="1" x14ac:dyDescent="0.25"/>
    <row r="52" spans="1:6" x14ac:dyDescent="0.25">
      <c r="A52" s="2576" t="s">
        <v>252</v>
      </c>
      <c r="B52" s="2577"/>
      <c r="C52" s="2577"/>
      <c r="D52" s="2577"/>
      <c r="E52" s="968">
        <v>3500</v>
      </c>
    </row>
    <row r="53" spans="1:6" x14ac:dyDescent="0.25">
      <c r="A53" s="969" t="s">
        <v>665</v>
      </c>
      <c r="B53" s="969" t="s">
        <v>682</v>
      </c>
      <c r="C53" s="970" t="s">
        <v>683</v>
      </c>
      <c r="D53" s="970" t="s">
        <v>4</v>
      </c>
      <c r="E53" s="970" t="s">
        <v>5</v>
      </c>
    </row>
    <row r="54" spans="1:6" x14ac:dyDescent="0.25">
      <c r="A54" s="966"/>
      <c r="B54" s="966" t="s">
        <v>685</v>
      </c>
      <c r="C54" s="1019"/>
      <c r="D54" s="1380">
        <v>255097.5</v>
      </c>
      <c r="E54" s="1380">
        <v>279450</v>
      </c>
    </row>
    <row r="55" spans="1:6" x14ac:dyDescent="0.25">
      <c r="A55" s="966"/>
      <c r="B55" s="966"/>
      <c r="C55" s="1019"/>
      <c r="D55" s="1384"/>
      <c r="E55" s="1380"/>
    </row>
    <row r="56" spans="1:6" x14ac:dyDescent="0.25">
      <c r="A56" s="966"/>
      <c r="B56" s="966"/>
      <c r="C56" s="1019"/>
      <c r="D56" s="1384"/>
      <c r="E56" s="1380"/>
    </row>
    <row r="57" spans="1:6" ht="15.75" thickBot="1" x14ac:dyDescent="0.3">
      <c r="A57" s="966"/>
      <c r="B57" s="966"/>
      <c r="C57" s="1019"/>
      <c r="D57" s="1381"/>
      <c r="E57" s="1382"/>
      <c r="F57" s="26"/>
    </row>
    <row r="58" spans="1:6" ht="15.75" thickBot="1" x14ac:dyDescent="0.3">
      <c r="A58" s="966"/>
      <c r="B58" s="966"/>
      <c r="C58" s="966"/>
      <c r="D58" s="1383"/>
      <c r="E58" s="1383"/>
    </row>
    <row r="59" spans="1:6" ht="15.75" thickTop="1" x14ac:dyDescent="0.25"/>
    <row r="60" spans="1:6" x14ac:dyDescent="0.25">
      <c r="A60" s="2576" t="s">
        <v>686</v>
      </c>
      <c r="B60" s="2577"/>
      <c r="C60" s="2577"/>
      <c r="D60" s="2577"/>
      <c r="E60" s="968">
        <v>3520</v>
      </c>
    </row>
    <row r="61" spans="1:6" x14ac:dyDescent="0.25">
      <c r="A61" s="969" t="s">
        <v>665</v>
      </c>
      <c r="B61" s="969" t="s">
        <v>682</v>
      </c>
      <c r="C61" s="970" t="s">
        <v>683</v>
      </c>
      <c r="D61" s="970" t="s">
        <v>4</v>
      </c>
      <c r="E61" s="970" t="s">
        <v>5</v>
      </c>
    </row>
    <row r="62" spans="1:6" x14ac:dyDescent="0.25">
      <c r="A62" s="966"/>
      <c r="B62" s="966" t="s">
        <v>685</v>
      </c>
      <c r="C62" s="1019"/>
      <c r="D62" s="1380">
        <v>278242.95</v>
      </c>
      <c r="E62" s="1380">
        <v>291885.31</v>
      </c>
    </row>
    <row r="63" spans="1:6" x14ac:dyDescent="0.25">
      <c r="A63" s="966"/>
      <c r="B63" s="966"/>
      <c r="C63" s="1019"/>
      <c r="D63" s="1384"/>
      <c r="E63" s="1380"/>
    </row>
    <row r="64" spans="1:6" ht="15.75" thickBot="1" x14ac:dyDescent="0.3">
      <c r="A64" s="966"/>
      <c r="B64" s="966"/>
      <c r="C64" s="1019"/>
      <c r="D64" s="1381"/>
      <c r="E64" s="1382"/>
    </row>
    <row r="65" spans="1:5" ht="15.75" thickBot="1" x14ac:dyDescent="0.3">
      <c r="A65" s="966"/>
      <c r="B65" s="966"/>
      <c r="C65" s="966"/>
      <c r="D65" s="1383"/>
      <c r="E65" s="1383"/>
    </row>
    <row r="66" spans="1:5" ht="15.75" thickTop="1" x14ac:dyDescent="0.25"/>
    <row r="67" spans="1:5" x14ac:dyDescent="0.25">
      <c r="A67" s="2584" t="s">
        <v>655</v>
      </c>
      <c r="B67" s="2585"/>
      <c r="C67" s="2585"/>
      <c r="D67" s="2585"/>
      <c r="E67" s="971">
        <v>4000</v>
      </c>
    </row>
    <row r="68" spans="1:5" x14ac:dyDescent="0.25">
      <c r="A68" s="972" t="s">
        <v>665</v>
      </c>
      <c r="B68" s="972" t="s">
        <v>682</v>
      </c>
      <c r="C68" s="973" t="s">
        <v>683</v>
      </c>
      <c r="D68" s="973" t="s">
        <v>4</v>
      </c>
      <c r="E68" s="973" t="s">
        <v>5</v>
      </c>
    </row>
    <row r="69" spans="1:5" x14ac:dyDescent="0.25">
      <c r="A69" s="966"/>
      <c r="B69" s="974" t="s">
        <v>685</v>
      </c>
      <c r="C69" s="1019"/>
      <c r="D69" s="1384">
        <f>7230*1.5</f>
        <v>10845</v>
      </c>
      <c r="E69" s="1380">
        <f>931500*1.5</f>
        <v>1397250</v>
      </c>
    </row>
    <row r="70" spans="1:5" ht="15.75" thickBot="1" x14ac:dyDescent="0.3">
      <c r="A70" s="966"/>
      <c r="B70" s="966"/>
      <c r="C70" s="1019"/>
      <c r="D70" s="1381"/>
      <c r="E70" s="1382"/>
    </row>
    <row r="71" spans="1:5" ht="15.75" thickBot="1" x14ac:dyDescent="0.3">
      <c r="A71" s="966"/>
      <c r="B71" s="966"/>
      <c r="C71" s="966"/>
      <c r="D71" s="1383"/>
      <c r="E71" s="1383"/>
    </row>
    <row r="72" spans="1:5" ht="15.75" thickTop="1" x14ac:dyDescent="0.25"/>
    <row r="73" spans="1:5" x14ac:dyDescent="0.25">
      <c r="A73" s="2584" t="s">
        <v>687</v>
      </c>
      <c r="B73" s="2585"/>
      <c r="C73" s="2585"/>
      <c r="D73" s="2585"/>
      <c r="E73" s="971">
        <v>4410</v>
      </c>
    </row>
    <row r="74" spans="1:5" x14ac:dyDescent="0.25">
      <c r="A74" s="972"/>
      <c r="B74" s="972" t="s">
        <v>682</v>
      </c>
      <c r="C74" s="973" t="s">
        <v>683</v>
      </c>
      <c r="D74" s="973" t="s">
        <v>4</v>
      </c>
      <c r="E74" s="973" t="s">
        <v>5</v>
      </c>
    </row>
    <row r="75" spans="1:5" x14ac:dyDescent="0.25">
      <c r="A75" s="966"/>
      <c r="B75" s="974" t="s">
        <v>685</v>
      </c>
      <c r="C75" s="1019"/>
      <c r="D75" s="1384">
        <f>3620.4*1.5</f>
        <v>5430.6</v>
      </c>
      <c r="E75" s="1380"/>
    </row>
    <row r="76" spans="1:5" ht="15.75" thickBot="1" x14ac:dyDescent="0.3">
      <c r="A76" s="966"/>
      <c r="B76" s="966"/>
      <c r="C76" s="1019"/>
      <c r="D76" s="1381"/>
      <c r="E76" s="1382"/>
    </row>
    <row r="77" spans="1:5" ht="15.75" thickBot="1" x14ac:dyDescent="0.3">
      <c r="A77" s="966"/>
      <c r="B77" s="966"/>
      <c r="C77" s="966"/>
      <c r="D77" s="1383"/>
      <c r="E77" s="1383"/>
    </row>
    <row r="78" spans="1:5" ht="15.75" thickTop="1" x14ac:dyDescent="0.25"/>
    <row r="79" spans="1:5" x14ac:dyDescent="0.25">
      <c r="A79" s="2582" t="s">
        <v>656</v>
      </c>
      <c r="B79" s="2583"/>
      <c r="C79" s="2583"/>
      <c r="D79" s="2583"/>
      <c r="E79" s="975">
        <v>5000</v>
      </c>
    </row>
    <row r="80" spans="1:5" x14ac:dyDescent="0.25">
      <c r="A80" s="976" t="s">
        <v>665</v>
      </c>
      <c r="B80" s="976" t="s">
        <v>682</v>
      </c>
      <c r="C80" s="977" t="s">
        <v>683</v>
      </c>
      <c r="D80" s="978" t="s">
        <v>4</v>
      </c>
      <c r="E80" s="978" t="s">
        <v>5</v>
      </c>
    </row>
    <row r="81" spans="1:5" x14ac:dyDescent="0.25">
      <c r="A81" s="966"/>
      <c r="B81" s="967" t="s">
        <v>685</v>
      </c>
      <c r="C81" s="1019"/>
      <c r="D81" s="1380">
        <v>901850</v>
      </c>
      <c r="E81" s="1380">
        <f>4470*1.5</f>
        <v>6705</v>
      </c>
    </row>
    <row r="82" spans="1:5" x14ac:dyDescent="0.25">
      <c r="A82" s="966"/>
      <c r="B82" s="967"/>
      <c r="C82" s="1019"/>
      <c r="D82" s="1380"/>
      <c r="E82" s="1380"/>
    </row>
    <row r="83" spans="1:5" ht="15.75" thickBot="1" x14ac:dyDescent="0.3">
      <c r="A83" s="966"/>
      <c r="B83" s="967"/>
      <c r="C83" s="1019"/>
      <c r="D83" s="1382"/>
      <c r="E83" s="1382"/>
    </row>
    <row r="84" spans="1:5" ht="15.75" thickBot="1" x14ac:dyDescent="0.3">
      <c r="A84" s="966"/>
      <c r="B84" s="966"/>
      <c r="C84" s="966"/>
      <c r="D84" s="1383"/>
      <c r="E84" s="1383"/>
    </row>
    <row r="85" spans="1:5" ht="15.75" thickTop="1" x14ac:dyDescent="0.25"/>
    <row r="86" spans="1:5" x14ac:dyDescent="0.25">
      <c r="A86" s="2582" t="s">
        <v>81</v>
      </c>
      <c r="B86" s="2583"/>
      <c r="C86" s="2583"/>
      <c r="D86" s="2583"/>
      <c r="E86" s="975">
        <v>7270</v>
      </c>
    </row>
    <row r="87" spans="1:5" x14ac:dyDescent="0.25">
      <c r="A87" s="976" t="s">
        <v>665</v>
      </c>
      <c r="B87" s="976" t="s">
        <v>682</v>
      </c>
      <c r="C87" s="977" t="s">
        <v>683</v>
      </c>
      <c r="D87" s="978" t="s">
        <v>4</v>
      </c>
      <c r="E87" s="978" t="s">
        <v>5</v>
      </c>
    </row>
    <row r="88" spans="1:5" x14ac:dyDescent="0.25">
      <c r="A88" s="966"/>
      <c r="B88" s="967" t="s">
        <v>685</v>
      </c>
      <c r="C88" s="1019"/>
      <c r="D88" s="1380">
        <f>8*324</f>
        <v>2592</v>
      </c>
      <c r="E88" s="1380"/>
    </row>
    <row r="89" spans="1:5" ht="15.75" thickBot="1" x14ac:dyDescent="0.3">
      <c r="A89" s="966"/>
      <c r="B89" s="967"/>
      <c r="C89" s="1019"/>
      <c r="D89" s="1382"/>
      <c r="E89" s="1382"/>
    </row>
    <row r="90" spans="1:5" ht="15.75" thickBot="1" x14ac:dyDescent="0.3">
      <c r="A90" s="966"/>
      <c r="B90" s="966"/>
      <c r="C90" s="966"/>
      <c r="D90" s="1383"/>
      <c r="E90" s="1385"/>
    </row>
    <row r="91" spans="1:5" ht="15.75" thickTop="1" x14ac:dyDescent="0.25"/>
    <row r="92" spans="1:5" x14ac:dyDescent="0.25">
      <c r="A92" s="2582" t="s">
        <v>688</v>
      </c>
      <c r="B92" s="2583"/>
      <c r="C92" s="2583"/>
      <c r="D92" s="2583"/>
      <c r="E92" s="975">
        <v>7320</v>
      </c>
    </row>
    <row r="93" spans="1:5" x14ac:dyDescent="0.25">
      <c r="A93" s="976" t="s">
        <v>665</v>
      </c>
      <c r="B93" s="976" t="s">
        <v>682</v>
      </c>
      <c r="C93" s="977" t="s">
        <v>683</v>
      </c>
      <c r="D93" s="978" t="s">
        <v>4</v>
      </c>
      <c r="E93" s="978" t="s">
        <v>5</v>
      </c>
    </row>
    <row r="94" spans="1:5" x14ac:dyDescent="0.25">
      <c r="A94" s="966"/>
      <c r="B94" s="967" t="s">
        <v>685</v>
      </c>
      <c r="C94" s="1019"/>
      <c r="D94" s="1380">
        <v>12725</v>
      </c>
      <c r="E94" s="1380"/>
    </row>
    <row r="95" spans="1:5" ht="15.75" thickBot="1" x14ac:dyDescent="0.3">
      <c r="A95" s="966"/>
      <c r="B95" s="967"/>
      <c r="C95" s="1019"/>
      <c r="D95" s="1382"/>
      <c r="E95" s="1382"/>
    </row>
    <row r="96" spans="1:5" ht="15.75" thickBot="1" x14ac:dyDescent="0.3">
      <c r="A96" s="966"/>
      <c r="B96" s="966"/>
      <c r="C96" s="966"/>
      <c r="D96" s="1383"/>
      <c r="E96" s="1385"/>
    </row>
    <row r="97" spans="1:6" ht="15.75" thickTop="1" x14ac:dyDescent="0.25"/>
    <row r="98" spans="1:6" x14ac:dyDescent="0.25">
      <c r="A98" s="2582" t="s">
        <v>689</v>
      </c>
      <c r="B98" s="2583"/>
      <c r="C98" s="2583"/>
      <c r="D98" s="2583"/>
      <c r="E98" s="975">
        <v>7600</v>
      </c>
    </row>
    <row r="99" spans="1:6" x14ac:dyDescent="0.25">
      <c r="A99" s="976" t="s">
        <v>665</v>
      </c>
      <c r="B99" s="976" t="s">
        <v>682</v>
      </c>
      <c r="C99" s="977" t="s">
        <v>683</v>
      </c>
      <c r="D99" s="978" t="s">
        <v>4</v>
      </c>
      <c r="E99" s="978" t="s">
        <v>5</v>
      </c>
    </row>
    <row r="100" spans="1:6" x14ac:dyDescent="0.25">
      <c r="A100" s="966"/>
      <c r="B100" s="967" t="s">
        <v>685</v>
      </c>
      <c r="C100" s="1019"/>
      <c r="D100" s="1380">
        <v>8324.5</v>
      </c>
      <c r="E100" s="1380"/>
    </row>
    <row r="101" spans="1:6" ht="15.75" thickBot="1" x14ac:dyDescent="0.3">
      <c r="A101" s="966"/>
      <c r="B101" s="967"/>
      <c r="C101" s="1019"/>
      <c r="D101" s="1382"/>
      <c r="E101" s="1382"/>
    </row>
    <row r="102" spans="1:6" ht="15.75" thickBot="1" x14ac:dyDescent="0.3">
      <c r="A102" s="966"/>
      <c r="B102" s="966"/>
      <c r="C102" s="966"/>
      <c r="D102" s="1383"/>
      <c r="E102" s="1385"/>
    </row>
    <row r="103" spans="1:6" ht="15.75" thickTop="1" x14ac:dyDescent="0.25"/>
    <row r="104" spans="1:6" s="1262" customFormat="1" x14ac:dyDescent="0.25">
      <c r="A104" s="1207" t="s">
        <v>245</v>
      </c>
      <c r="C104" s="1386"/>
    </row>
    <row r="105" spans="1:6" s="1262" customFormat="1" x14ac:dyDescent="0.25">
      <c r="A105" s="1202" t="s">
        <v>1124</v>
      </c>
      <c r="C105" s="1386"/>
    </row>
    <row r="106" spans="1:6" s="1262" customFormat="1" x14ac:dyDescent="0.25">
      <c r="A106" s="1202" t="s">
        <v>690</v>
      </c>
      <c r="B106" s="547"/>
      <c r="C106" s="532"/>
      <c r="D106" s="532"/>
      <c r="E106" s="532"/>
    </row>
    <row r="107" spans="1:6" x14ac:dyDescent="0.25">
      <c r="A107" s="155"/>
      <c r="B107" s="547"/>
      <c r="C107" s="1086"/>
      <c r="D107" s="1084"/>
      <c r="E107" s="1087"/>
    </row>
    <row r="108" spans="1:6" x14ac:dyDescent="0.25">
      <c r="A108" s="155"/>
      <c r="B108" s="170"/>
      <c r="C108" s="168"/>
      <c r="E108" s="13"/>
      <c r="F108" s="126"/>
    </row>
    <row r="109" spans="1:6" x14ac:dyDescent="0.25">
      <c r="A109" s="155" t="s">
        <v>691</v>
      </c>
      <c r="B109" s="547"/>
      <c r="C109" s="1086"/>
      <c r="D109" s="1084"/>
      <c r="E109" s="1087"/>
    </row>
    <row r="110" spans="1:6" x14ac:dyDescent="0.25">
      <c r="A110" s="155"/>
      <c r="B110" s="547"/>
      <c r="C110" s="1086"/>
      <c r="D110" s="1084"/>
      <c r="E110" s="1087"/>
    </row>
    <row r="111" spans="1:6" x14ac:dyDescent="0.25">
      <c r="A111" s="155"/>
      <c r="B111" s="155"/>
      <c r="C111" s="170"/>
      <c r="D111" s="168"/>
      <c r="E111" s="13"/>
      <c r="F111" s="126"/>
    </row>
    <row r="112" spans="1:6" x14ac:dyDescent="0.25">
      <c r="A112" s="1387" t="s">
        <v>348</v>
      </c>
      <c r="B112" s="155"/>
      <c r="C112" s="170"/>
      <c r="D112" s="168"/>
      <c r="E112" s="13"/>
      <c r="F112" s="126"/>
    </row>
    <row r="113" spans="1:6" x14ac:dyDescent="0.25">
      <c r="A113" s="155" t="s">
        <v>692</v>
      </c>
      <c r="B113" s="155"/>
      <c r="C113" s="170"/>
      <c r="D113" s="168"/>
      <c r="E113" s="13"/>
      <c r="F113" s="126"/>
    </row>
    <row r="114" spans="1:6" x14ac:dyDescent="0.25">
      <c r="A114" s="155"/>
      <c r="B114" s="168" t="s">
        <v>535</v>
      </c>
      <c r="D114" s="223"/>
      <c r="F114" s="126"/>
    </row>
    <row r="115" spans="1:6" x14ac:dyDescent="0.25">
      <c r="A115" s="103" t="s">
        <v>18</v>
      </c>
      <c r="B115" s="979" t="s">
        <v>545</v>
      </c>
      <c r="C115" s="345"/>
      <c r="D115" s="634"/>
      <c r="F115" s="126"/>
    </row>
    <row r="116" spans="1:6" x14ac:dyDescent="0.25">
      <c r="B116" s="168" t="s">
        <v>693</v>
      </c>
      <c r="D116" s="223"/>
      <c r="F116" s="126"/>
    </row>
    <row r="117" spans="1:6" x14ac:dyDescent="0.25">
      <c r="B117" s="155"/>
      <c r="C117" s="170"/>
      <c r="D117" s="168"/>
      <c r="E117" s="13"/>
      <c r="F117" s="126"/>
    </row>
    <row r="118" spans="1:6" x14ac:dyDescent="0.25">
      <c r="A118" s="155" t="s">
        <v>694</v>
      </c>
      <c r="B118" s="547"/>
      <c r="C118" s="1086"/>
      <c r="D118" s="1084"/>
      <c r="E118" s="1087"/>
    </row>
    <row r="119" spans="1:6" x14ac:dyDescent="0.25">
      <c r="B119" s="547"/>
      <c r="C119" s="1086"/>
      <c r="D119" s="1084"/>
      <c r="E119" s="1087"/>
    </row>
  </sheetData>
  <mergeCells count="14">
    <mergeCell ref="A92:D92"/>
    <mergeCell ref="A98:D98"/>
    <mergeCell ref="A52:D52"/>
    <mergeCell ref="A60:D60"/>
    <mergeCell ref="A67:D67"/>
    <mergeCell ref="A73:D73"/>
    <mergeCell ref="A79:D79"/>
    <mergeCell ref="A86:D86"/>
    <mergeCell ref="A45:D45"/>
    <mergeCell ref="A7:D7"/>
    <mergeCell ref="A13:D13"/>
    <mergeCell ref="A21:D21"/>
    <mergeCell ref="A30:D30"/>
    <mergeCell ref="A37:D37"/>
  </mergeCells>
  <pageMargins left="0.78740157480314965" right="0.78740157480314965" top="1.2204724409448819" bottom="0.70866141732283472" header="0" footer="0"/>
  <pageSetup paperSize="9" scale="90" orientation="portrait" horizontalDpi="4294967292" verticalDpi="4294967293" r:id="rId1"/>
  <headerFooter alignWithMargins="0"/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6">
    <tabColor theme="9"/>
  </sheetPr>
  <dimension ref="A1:F20"/>
  <sheetViews>
    <sheetView zoomScaleNormal="100" zoomScalePageLayoutView="190" workbookViewId="0">
      <selection activeCell="A3" sqref="A3"/>
    </sheetView>
  </sheetViews>
  <sheetFormatPr baseColWidth="10" defaultColWidth="10.85546875" defaultRowHeight="15" x14ac:dyDescent="0.25"/>
  <cols>
    <col min="1" max="1" width="2.7109375" style="13" customWidth="1"/>
    <col min="2" max="2" width="22.85546875" style="218" customWidth="1"/>
    <col min="3" max="3" width="12" style="13" customWidth="1"/>
    <col min="4" max="4" width="13.7109375" style="215" customWidth="1"/>
    <col min="5" max="5" width="13.85546875" style="215" bestFit="1" customWidth="1"/>
    <col min="6" max="6" width="14.7109375" style="215" bestFit="1" customWidth="1"/>
    <col min="7" max="16384" width="10.85546875" style="13"/>
  </cols>
  <sheetData>
    <row r="1" spans="1:6" x14ac:dyDescent="0.25">
      <c r="A1" s="216" t="s">
        <v>59</v>
      </c>
    </row>
    <row r="2" spans="1:6" x14ac:dyDescent="0.25">
      <c r="A2" s="635" t="s">
        <v>60</v>
      </c>
    </row>
    <row r="3" spans="1:6" x14ac:dyDescent="0.25">
      <c r="B3" s="635"/>
    </row>
    <row r="4" spans="1:6" ht="17.100000000000001" customHeight="1" x14ac:dyDescent="0.25">
      <c r="B4" s="217"/>
      <c r="D4" s="358" t="s">
        <v>61</v>
      </c>
      <c r="E4" s="359" t="s">
        <v>62</v>
      </c>
      <c r="F4" s="360" t="s">
        <v>63</v>
      </c>
    </row>
    <row r="5" spans="1:6" x14ac:dyDescent="0.25">
      <c r="A5" s="343"/>
      <c r="B5" s="218" t="s">
        <v>64</v>
      </c>
      <c r="D5" s="549"/>
      <c r="E5" s="549"/>
      <c r="F5" s="549"/>
    </row>
    <row r="6" spans="1:6" x14ac:dyDescent="0.25">
      <c r="A6" s="547"/>
      <c r="B6" s="636" t="s">
        <v>19</v>
      </c>
      <c r="C6" s="637"/>
      <c r="D6" s="550"/>
      <c r="E6" s="550"/>
      <c r="F6" s="550"/>
    </row>
    <row r="7" spans="1:6" x14ac:dyDescent="0.25">
      <c r="A7" s="344"/>
      <c r="B7" s="1203"/>
      <c r="D7" s="549"/>
      <c r="E7" s="549"/>
      <c r="F7" s="549"/>
    </row>
    <row r="8" spans="1:6" x14ac:dyDescent="0.25">
      <c r="A8" s="548"/>
      <c r="B8" s="636" t="s">
        <v>22</v>
      </c>
      <c r="C8" s="638"/>
      <c r="D8" s="550"/>
      <c r="E8" s="550"/>
      <c r="F8" s="550"/>
    </row>
    <row r="9" spans="1:6" x14ac:dyDescent="0.25">
      <c r="A9" s="344"/>
      <c r="B9" s="1203"/>
      <c r="D9" s="549"/>
      <c r="E9" s="549"/>
      <c r="F9" s="549"/>
    </row>
    <row r="10" spans="1:6" x14ac:dyDescent="0.25">
      <c r="A10" s="547"/>
      <c r="B10" s="636" t="s">
        <v>13</v>
      </c>
      <c r="C10" s="639"/>
      <c r="D10" s="550"/>
      <c r="E10" s="550"/>
      <c r="F10" s="550"/>
    </row>
    <row r="11" spans="1:6" x14ac:dyDescent="0.25">
      <c r="A11" s="344"/>
      <c r="B11" s="1203"/>
      <c r="D11" s="549"/>
      <c r="E11" s="549"/>
      <c r="F11" s="549"/>
    </row>
    <row r="12" spans="1:6" x14ac:dyDescent="0.25">
      <c r="A12" s="548"/>
      <c r="B12" s="636" t="s">
        <v>65</v>
      </c>
      <c r="C12" s="638"/>
      <c r="D12" s="550"/>
      <c r="E12" s="550"/>
      <c r="F12" s="550"/>
    </row>
    <row r="13" spans="1:6" ht="15.75" thickBot="1" x14ac:dyDescent="0.3">
      <c r="A13" s="343"/>
      <c r="B13" s="216" t="s">
        <v>58</v>
      </c>
      <c r="D13" s="1204"/>
      <c r="E13" s="1205"/>
      <c r="F13" s="1205"/>
    </row>
    <row r="14" spans="1:6" ht="15.75" thickTop="1" x14ac:dyDescent="0.25">
      <c r="A14" s="218"/>
    </row>
    <row r="15" spans="1:6" s="1" customFormat="1" x14ac:dyDescent="0.25">
      <c r="A15" s="2"/>
      <c r="B15" s="15" t="s">
        <v>41</v>
      </c>
    </row>
    <row r="16" spans="1:6" s="1" customFormat="1" x14ac:dyDescent="0.25">
      <c r="A16" s="2"/>
      <c r="B16" s="532"/>
      <c r="C16" s="532"/>
      <c r="D16" s="532"/>
      <c r="E16" s="532"/>
      <c r="F16" s="532"/>
    </row>
    <row r="17" spans="1:6" s="1" customFormat="1" x14ac:dyDescent="0.25">
      <c r="A17" s="2"/>
      <c r="B17" s="532"/>
      <c r="C17" s="532"/>
      <c r="D17" s="532"/>
      <c r="E17" s="532"/>
      <c r="F17" s="532"/>
    </row>
    <row r="18" spans="1:6" s="1" customFormat="1" x14ac:dyDescent="0.25">
      <c r="A18" s="2"/>
      <c r="B18" s="532"/>
      <c r="C18" s="532"/>
      <c r="D18" s="532"/>
      <c r="E18" s="532"/>
      <c r="F18" s="532"/>
    </row>
    <row r="19" spans="1:6" s="1" customFormat="1" x14ac:dyDescent="0.25">
      <c r="A19" s="2"/>
      <c r="B19" s="532"/>
      <c r="C19" s="532"/>
      <c r="D19" s="532"/>
      <c r="E19" s="532"/>
      <c r="F19" s="532"/>
    </row>
    <row r="20" spans="1:6" s="1" customFormat="1" x14ac:dyDescent="0.25">
      <c r="B20" s="532"/>
      <c r="C20" s="532"/>
      <c r="D20" s="532"/>
      <c r="E20" s="532"/>
      <c r="F20" s="532"/>
    </row>
  </sheetData>
  <pageMargins left="0" right="1.8503937007874016" top="1.2204724409448819" bottom="0.70866141732283472" header="0" footer="0"/>
  <pageSetup paperSize="9" scale="90" orientation="portrait" horizontalDpi="4294967293" verticalDpi="120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00B050"/>
  </sheetPr>
  <dimension ref="A1:H57"/>
  <sheetViews>
    <sheetView zoomScaleNormal="100" workbookViewId="0">
      <selection activeCell="A4" sqref="A4"/>
    </sheetView>
  </sheetViews>
  <sheetFormatPr baseColWidth="10" defaultColWidth="10.42578125" defaultRowHeight="15" x14ac:dyDescent="0.25"/>
  <cols>
    <col min="1" max="1" width="7.42578125" style="195" customWidth="1"/>
    <col min="2" max="2" width="25.5703125" style="195" customWidth="1"/>
    <col min="3" max="3" width="13.42578125" style="195" customWidth="1"/>
    <col min="4" max="5" width="13.28515625" style="1391" customWidth="1"/>
    <col min="6" max="7" width="13.28515625" style="195" customWidth="1"/>
    <col min="8" max="8" width="13.7109375" style="195" customWidth="1"/>
    <col min="9" max="9" width="10.7109375" style="195" customWidth="1"/>
    <col min="10" max="16384" width="10.42578125" style="195"/>
  </cols>
  <sheetData>
    <row r="1" spans="1:7" customFormat="1" x14ac:dyDescent="0.25">
      <c r="A1" s="16" t="s">
        <v>1119</v>
      </c>
      <c r="B1" s="155"/>
      <c r="C1" s="170"/>
      <c r="D1" s="168"/>
      <c r="E1" s="13"/>
      <c r="F1" s="126"/>
    </row>
    <row r="2" spans="1:7" customFormat="1" x14ac:dyDescent="0.25">
      <c r="A2" s="16" t="s">
        <v>1120</v>
      </c>
      <c r="B2" s="155"/>
      <c r="C2" s="170"/>
      <c r="D2" s="168"/>
      <c r="E2" s="13"/>
      <c r="F2" s="126"/>
    </row>
    <row r="3" spans="1:7" customFormat="1" x14ac:dyDescent="0.25">
      <c r="A3" t="s">
        <v>1121</v>
      </c>
      <c r="B3" s="155"/>
      <c r="C3" s="170"/>
      <c r="D3" s="168"/>
      <c r="E3" s="13"/>
      <c r="F3" s="126"/>
    </row>
    <row r="4" spans="1:7" customFormat="1" x14ac:dyDescent="0.25"/>
    <row r="5" spans="1:7" customFormat="1" ht="15.75" thickBot="1" x14ac:dyDescent="0.3">
      <c r="A5" s="16" t="s">
        <v>574</v>
      </c>
      <c r="B5" s="155"/>
      <c r="C5" s="170"/>
      <c r="D5" s="168"/>
      <c r="E5" s="13"/>
      <c r="F5" s="126"/>
    </row>
    <row r="6" spans="1:7" s="178" customFormat="1" ht="17.100000000000001" customHeight="1" x14ac:dyDescent="0.25">
      <c r="A6" s="2588" t="s">
        <v>75</v>
      </c>
      <c r="B6" s="2590" t="s">
        <v>1113</v>
      </c>
      <c r="C6" s="2591"/>
      <c r="D6" s="2594" t="s">
        <v>644</v>
      </c>
      <c r="E6" s="2595"/>
      <c r="F6" s="2596" t="s">
        <v>645</v>
      </c>
      <c r="G6" s="2597"/>
    </row>
    <row r="7" spans="1:7" s="178" customFormat="1" ht="17.100000000000001" customHeight="1" x14ac:dyDescent="0.25">
      <c r="A7" s="2589"/>
      <c r="B7" s="2592"/>
      <c r="C7" s="2593"/>
      <c r="D7" s="1392" t="s">
        <v>4</v>
      </c>
      <c r="E7" s="1393" t="s">
        <v>5</v>
      </c>
      <c r="F7" s="1392" t="s">
        <v>4</v>
      </c>
      <c r="G7" s="1393" t="s">
        <v>5</v>
      </c>
    </row>
    <row r="8" spans="1:7" s="178" customFormat="1" x14ac:dyDescent="0.25">
      <c r="A8" s="1394" t="s">
        <v>695</v>
      </c>
      <c r="B8" s="2586" t="s">
        <v>696</v>
      </c>
      <c r="C8" s="2587"/>
      <c r="D8" s="1395">
        <v>124050</v>
      </c>
      <c r="E8" s="1396"/>
      <c r="F8" s="1395">
        <f t="shared" ref="F8:F11" si="0">+D8-E8</f>
        <v>124050</v>
      </c>
      <c r="G8" s="1396"/>
    </row>
    <row r="9" spans="1:7" s="178" customFormat="1" x14ac:dyDescent="0.25">
      <c r="A9" s="1394" t="s">
        <v>647</v>
      </c>
      <c r="B9" s="2586" t="s">
        <v>697</v>
      </c>
      <c r="C9" s="2587"/>
      <c r="D9" s="1397">
        <v>18375</v>
      </c>
      <c r="E9" s="1398"/>
      <c r="F9" s="1395">
        <f t="shared" si="0"/>
        <v>18375</v>
      </c>
      <c r="G9" s="1398"/>
    </row>
    <row r="10" spans="1:7" s="178" customFormat="1" x14ac:dyDescent="0.25">
      <c r="A10" s="1394" t="s">
        <v>698</v>
      </c>
      <c r="B10" s="2586" t="s">
        <v>699</v>
      </c>
      <c r="C10" s="2587"/>
      <c r="D10" s="1395">
        <v>67080</v>
      </c>
      <c r="E10" s="331"/>
      <c r="F10" s="1395">
        <f t="shared" si="0"/>
        <v>67080</v>
      </c>
      <c r="G10" s="331"/>
    </row>
    <row r="11" spans="1:7" s="178" customFormat="1" x14ac:dyDescent="0.25">
      <c r="A11" s="1394" t="s">
        <v>700</v>
      </c>
      <c r="B11" s="2586" t="s">
        <v>701</v>
      </c>
      <c r="C11" s="2587"/>
      <c r="D11" s="1395">
        <v>34335</v>
      </c>
      <c r="E11" s="1396"/>
      <c r="F11" s="1395">
        <f t="shared" si="0"/>
        <v>34335</v>
      </c>
      <c r="G11" s="1396"/>
    </row>
    <row r="12" spans="1:7" s="178" customFormat="1" x14ac:dyDescent="0.25">
      <c r="A12" s="1394" t="s">
        <v>702</v>
      </c>
      <c r="B12" s="2586" t="s">
        <v>681</v>
      </c>
      <c r="C12" s="2587"/>
      <c r="D12" s="1399"/>
      <c r="E12" s="1400"/>
      <c r="F12" s="1399"/>
      <c r="G12" s="1400"/>
    </row>
    <row r="13" spans="1:7" s="178" customFormat="1" x14ac:dyDescent="0.25">
      <c r="A13" s="1394" t="s">
        <v>703</v>
      </c>
      <c r="B13" s="2586" t="s">
        <v>650</v>
      </c>
      <c r="C13" s="2587"/>
      <c r="D13" s="1399"/>
      <c r="E13" s="1400"/>
      <c r="F13" s="1399"/>
      <c r="G13" s="1400"/>
    </row>
    <row r="14" spans="1:7" s="178" customFormat="1" x14ac:dyDescent="0.25">
      <c r="A14" s="1394" t="s">
        <v>704</v>
      </c>
      <c r="B14" s="2586" t="s">
        <v>651</v>
      </c>
      <c r="C14" s="2587"/>
      <c r="D14" s="1399"/>
      <c r="E14" s="1400"/>
      <c r="F14" s="1399"/>
      <c r="G14" s="1400"/>
    </row>
    <row r="15" spans="1:7" s="178" customFormat="1" x14ac:dyDescent="0.25">
      <c r="A15" s="1394" t="s">
        <v>705</v>
      </c>
      <c r="B15" s="2586" t="s">
        <v>652</v>
      </c>
      <c r="C15" s="2587"/>
      <c r="D15" s="1399"/>
      <c r="E15" s="1400"/>
      <c r="F15" s="1399"/>
      <c r="G15" s="1400"/>
    </row>
    <row r="16" spans="1:7" s="178" customFormat="1" x14ac:dyDescent="0.25">
      <c r="A16" s="1394" t="s">
        <v>706</v>
      </c>
      <c r="B16" s="2586" t="s">
        <v>653</v>
      </c>
      <c r="C16" s="2587"/>
      <c r="D16" s="1399"/>
      <c r="E16" s="1400"/>
      <c r="F16" s="1399"/>
      <c r="G16" s="1400"/>
    </row>
    <row r="17" spans="1:8" s="178" customFormat="1" x14ac:dyDescent="0.25">
      <c r="A17" s="1401" t="s">
        <v>707</v>
      </c>
      <c r="B17" s="2600" t="s">
        <v>654</v>
      </c>
      <c r="C17" s="2601"/>
      <c r="D17" s="1399"/>
      <c r="E17" s="1400"/>
      <c r="F17" s="1399"/>
      <c r="G17" s="1400"/>
    </row>
    <row r="18" spans="1:8" s="178" customFormat="1" x14ac:dyDescent="0.25">
      <c r="A18" s="1401" t="s">
        <v>708</v>
      </c>
      <c r="B18" s="2600" t="s">
        <v>252</v>
      </c>
      <c r="C18" s="2601"/>
      <c r="D18" s="1399"/>
      <c r="E18" s="1400"/>
      <c r="F18" s="1399"/>
      <c r="G18" s="1400"/>
    </row>
    <row r="19" spans="1:8" s="178" customFormat="1" x14ac:dyDescent="0.25">
      <c r="A19" s="1401" t="s">
        <v>709</v>
      </c>
      <c r="B19" s="2600" t="s">
        <v>686</v>
      </c>
      <c r="C19" s="2601"/>
      <c r="D19" s="1399"/>
      <c r="E19" s="1400"/>
      <c r="F19" s="1399"/>
      <c r="G19" s="1400"/>
    </row>
    <row r="20" spans="1:8" s="178" customFormat="1" x14ac:dyDescent="0.25">
      <c r="A20" s="1402" t="s">
        <v>710</v>
      </c>
      <c r="B20" s="2602" t="s">
        <v>711</v>
      </c>
      <c r="C20" s="2603"/>
      <c r="D20" s="1399"/>
      <c r="E20" s="1400"/>
      <c r="F20" s="1399"/>
      <c r="G20" s="1400"/>
    </row>
    <row r="21" spans="1:8" s="178" customFormat="1" x14ac:dyDescent="0.25">
      <c r="A21" s="1402" t="s">
        <v>712</v>
      </c>
      <c r="B21" s="2602" t="s">
        <v>687</v>
      </c>
      <c r="C21" s="2603"/>
      <c r="D21" s="1399"/>
      <c r="E21" s="1400"/>
      <c r="F21" s="1399"/>
      <c r="G21" s="1400"/>
    </row>
    <row r="22" spans="1:8" s="178" customFormat="1" x14ac:dyDescent="0.25">
      <c r="A22" s="1403" t="s">
        <v>713</v>
      </c>
      <c r="B22" s="2598" t="s">
        <v>656</v>
      </c>
      <c r="C22" s="2599"/>
      <c r="D22" s="1399"/>
      <c r="E22" s="1400"/>
      <c r="F22" s="1399"/>
      <c r="G22" s="1400"/>
    </row>
    <row r="23" spans="1:8" s="178" customFormat="1" x14ac:dyDescent="0.25">
      <c r="A23" s="1403" t="s">
        <v>90</v>
      </c>
      <c r="B23" s="2598" t="s">
        <v>657</v>
      </c>
      <c r="C23" s="2599"/>
      <c r="D23" s="1397">
        <f>201450*1.5</f>
        <v>302175</v>
      </c>
      <c r="E23" s="1398"/>
      <c r="F23" s="1397">
        <f t="shared" ref="F23:F27" si="1">+D23-E23</f>
        <v>302175</v>
      </c>
      <c r="G23" s="1398"/>
    </row>
    <row r="24" spans="1:8" s="178" customFormat="1" x14ac:dyDescent="0.25">
      <c r="A24" s="1403" t="s">
        <v>714</v>
      </c>
      <c r="B24" s="2598" t="s">
        <v>81</v>
      </c>
      <c r="C24" s="2599"/>
      <c r="D24" s="1399"/>
      <c r="E24" s="1400"/>
      <c r="F24" s="1399"/>
      <c r="G24" s="1400"/>
    </row>
    <row r="25" spans="1:8" s="178" customFormat="1" x14ac:dyDescent="0.25">
      <c r="A25" s="1403" t="s">
        <v>715</v>
      </c>
      <c r="B25" s="2598" t="s">
        <v>688</v>
      </c>
      <c r="C25" s="2599"/>
      <c r="D25" s="1399"/>
      <c r="E25" s="1400"/>
      <c r="F25" s="1399"/>
      <c r="G25" s="1400"/>
    </row>
    <row r="26" spans="1:8" s="178" customFormat="1" x14ac:dyDescent="0.25">
      <c r="A26" s="1403" t="s">
        <v>716</v>
      </c>
      <c r="B26" s="2598" t="s">
        <v>689</v>
      </c>
      <c r="C26" s="2599"/>
      <c r="D26" s="1399"/>
      <c r="E26" s="1400"/>
      <c r="F26" s="1399"/>
      <c r="G26" s="1400"/>
    </row>
    <row r="27" spans="1:8" s="178" customFormat="1" x14ac:dyDescent="0.25">
      <c r="A27" s="1403" t="s">
        <v>717</v>
      </c>
      <c r="B27" s="2598" t="s">
        <v>718</v>
      </c>
      <c r="C27" s="2599"/>
      <c r="D27" s="1397">
        <v>114296.72</v>
      </c>
      <c r="E27" s="1398"/>
      <c r="F27" s="1397">
        <f t="shared" si="1"/>
        <v>114296.72</v>
      </c>
      <c r="G27" s="1398"/>
      <c r="H27" s="188"/>
    </row>
    <row r="28" spans="1:8" s="178" customFormat="1" x14ac:dyDescent="0.25">
      <c r="A28" s="1401" t="s">
        <v>719</v>
      </c>
      <c r="B28" s="2600" t="s">
        <v>660</v>
      </c>
      <c r="C28" s="2601"/>
      <c r="D28" s="1397">
        <v>64213.5</v>
      </c>
      <c r="E28" s="1398">
        <v>363069.5</v>
      </c>
      <c r="F28" s="1397"/>
      <c r="G28" s="1398">
        <f>+E28-D28</f>
        <v>298856</v>
      </c>
    </row>
    <row r="29" spans="1:8" s="178" customFormat="1" ht="15.75" thickBot="1" x14ac:dyDescent="0.3">
      <c r="A29" s="1401" t="s">
        <v>720</v>
      </c>
      <c r="B29" s="2600" t="s">
        <v>661</v>
      </c>
      <c r="C29" s="2601"/>
      <c r="D29" s="1404">
        <v>64213.5</v>
      </c>
      <c r="E29" s="1405">
        <v>64213.5</v>
      </c>
      <c r="F29" s="1404"/>
      <c r="G29" s="1405"/>
    </row>
    <row r="30" spans="1:8" s="178" customFormat="1" ht="15.75" thickBot="1" x14ac:dyDescent="0.3">
      <c r="A30" s="332"/>
      <c r="B30" s="2604"/>
      <c r="C30" s="2605"/>
      <c r="D30" s="1406"/>
      <c r="E30" s="1407"/>
      <c r="F30" s="1406"/>
      <c r="G30" s="1407"/>
    </row>
    <row r="31" spans="1:8" s="178" customFormat="1" ht="15.75" thickTop="1" x14ac:dyDescent="0.25">
      <c r="D31" s="1408"/>
      <c r="E31" s="1408"/>
      <c r="F31" s="1408"/>
      <c r="G31" s="1408"/>
    </row>
    <row r="32" spans="1:8" s="178" customFormat="1" x14ac:dyDescent="0.25">
      <c r="A32" s="1390" t="s">
        <v>577</v>
      </c>
      <c r="D32" s="1408"/>
      <c r="E32" s="1408"/>
      <c r="F32" s="1408"/>
      <c r="G32" s="1408"/>
    </row>
    <row r="33" spans="1:8" s="178" customFormat="1" ht="15.75" thickBot="1" x14ac:dyDescent="0.3">
      <c r="A33" s="1409" t="s">
        <v>662</v>
      </c>
      <c r="B33" s="2606" t="s">
        <v>721</v>
      </c>
      <c r="C33" s="2606"/>
      <c r="D33" s="2606"/>
      <c r="E33" s="2606"/>
      <c r="F33" s="2606"/>
      <c r="G33" s="1410" t="s">
        <v>663</v>
      </c>
    </row>
    <row r="34" spans="1:8" x14ac:dyDescent="0.25">
      <c r="A34" s="2607"/>
      <c r="B34" s="2608"/>
      <c r="C34" s="1411"/>
      <c r="D34" s="2609"/>
      <c r="E34" s="2610"/>
      <c r="F34" s="1412"/>
    </row>
    <row r="35" spans="1:8" x14ac:dyDescent="0.25">
      <c r="A35" s="2611"/>
      <c r="B35" s="2612"/>
      <c r="C35" s="1413"/>
      <c r="D35" s="2613"/>
      <c r="E35" s="2614"/>
      <c r="F35" s="1414"/>
    </row>
    <row r="36" spans="1:8" ht="15.75" thickBot="1" x14ac:dyDescent="0.3">
      <c r="A36" s="2611"/>
      <c r="B36" s="2612"/>
      <c r="C36" s="1413"/>
      <c r="D36" s="2615"/>
      <c r="E36" s="2616"/>
      <c r="F36" s="1415"/>
    </row>
    <row r="37" spans="1:8" x14ac:dyDescent="0.25">
      <c r="A37" s="2611"/>
      <c r="B37" s="2612"/>
      <c r="C37" s="1413"/>
      <c r="D37" s="2617"/>
      <c r="E37" s="2618"/>
      <c r="F37" s="1416"/>
      <c r="G37" s="1417"/>
    </row>
    <row r="38" spans="1:8" x14ac:dyDescent="0.25">
      <c r="A38" s="2611"/>
      <c r="B38" s="2612"/>
      <c r="C38" s="1413"/>
      <c r="D38" s="2621"/>
      <c r="E38" s="2622"/>
      <c r="G38" s="1417"/>
    </row>
    <row r="39" spans="1:8" x14ac:dyDescent="0.25">
      <c r="A39" s="2611"/>
      <c r="B39" s="2612"/>
      <c r="C39" s="1413"/>
      <c r="D39" s="2621"/>
      <c r="E39" s="2622"/>
      <c r="G39" s="1417"/>
    </row>
    <row r="40" spans="1:8" x14ac:dyDescent="0.25">
      <c r="A40" s="2611"/>
      <c r="B40" s="2612"/>
      <c r="C40" s="1413"/>
      <c r="D40" s="195"/>
      <c r="E40" s="1418"/>
      <c r="G40" s="196"/>
    </row>
    <row r="41" spans="1:8" ht="15.75" thickBot="1" x14ac:dyDescent="0.3">
      <c r="A41" s="2611"/>
      <c r="B41" s="2612"/>
      <c r="C41" s="1419"/>
      <c r="D41" s="195"/>
      <c r="E41" s="1418"/>
      <c r="G41" s="330"/>
    </row>
    <row r="42" spans="1:8" ht="15.75" thickBot="1" x14ac:dyDescent="0.3">
      <c r="C42" s="1420"/>
      <c r="D42" s="195"/>
      <c r="G42" s="1421"/>
    </row>
    <row r="43" spans="1:8" ht="15.75" thickTop="1" x14ac:dyDescent="0.25"/>
    <row r="44" spans="1:8" x14ac:dyDescent="0.25">
      <c r="A44" s="2623" t="s">
        <v>664</v>
      </c>
      <c r="B44" s="2623"/>
      <c r="C44" s="2623"/>
      <c r="D44" s="1422"/>
      <c r="F44" s="197"/>
      <c r="H44" s="1391"/>
    </row>
    <row r="45" spans="1:8" x14ac:dyDescent="0.25">
      <c r="A45" s="2624"/>
      <c r="B45" s="2625"/>
      <c r="C45" s="1423"/>
      <c r="D45" s="1424"/>
      <c r="H45" s="1391"/>
    </row>
    <row r="46" spans="1:8" x14ac:dyDescent="0.25">
      <c r="A46" s="2626"/>
      <c r="B46" s="2627"/>
      <c r="C46" s="1423"/>
      <c r="D46" s="195"/>
      <c r="H46" s="1391"/>
    </row>
    <row r="47" spans="1:8" x14ac:dyDescent="0.25">
      <c r="A47" s="2619"/>
      <c r="B47" s="2620"/>
      <c r="C47" s="1423"/>
      <c r="D47" s="195"/>
      <c r="H47" s="1391"/>
    </row>
    <row r="48" spans="1:8" x14ac:dyDescent="0.25">
      <c r="A48" s="2619"/>
      <c r="B48" s="2620"/>
      <c r="C48" s="1423"/>
      <c r="D48" s="195"/>
      <c r="H48" s="1391"/>
    </row>
    <row r="49" spans="1:5" x14ac:dyDescent="0.25">
      <c r="A49" s="2619"/>
      <c r="B49" s="2620"/>
      <c r="C49" s="1423"/>
      <c r="D49" s="195"/>
    </row>
    <row r="50" spans="1:5" x14ac:dyDescent="0.25">
      <c r="A50" s="2619"/>
      <c r="B50" s="2620"/>
      <c r="C50" s="1423"/>
      <c r="D50" s="195"/>
    </row>
    <row r="51" spans="1:5" x14ac:dyDescent="0.25">
      <c r="A51" s="2619"/>
      <c r="B51" s="2620"/>
      <c r="C51" s="1423"/>
      <c r="D51" s="195"/>
    </row>
    <row r="52" spans="1:5" ht="15.75" thickBot="1" x14ac:dyDescent="0.3">
      <c r="A52" s="2629"/>
      <c r="B52" s="2630"/>
      <c r="C52" s="1425"/>
      <c r="D52" s="195"/>
    </row>
    <row r="53" spans="1:5" ht="15.75" thickBot="1" x14ac:dyDescent="0.3">
      <c r="A53" s="2573"/>
      <c r="B53" s="2574"/>
      <c r="C53" s="1426"/>
      <c r="D53" s="195"/>
    </row>
    <row r="54" spans="1:5" ht="15.75" thickTop="1" x14ac:dyDescent="0.25">
      <c r="B54" s="194"/>
      <c r="C54" s="194"/>
      <c r="D54" s="2628"/>
      <c r="E54" s="2628"/>
    </row>
    <row r="55" spans="1:5" x14ac:dyDescent="0.25">
      <c r="B55" s="2628"/>
      <c r="C55" s="2628"/>
      <c r="D55" s="2628"/>
      <c r="E55" s="2628"/>
    </row>
    <row r="56" spans="1:5" x14ac:dyDescent="0.25">
      <c r="D56" s="2628"/>
      <c r="E56" s="2628"/>
    </row>
    <row r="57" spans="1:5" x14ac:dyDescent="0.25">
      <c r="D57" s="2628"/>
      <c r="E57" s="2628"/>
    </row>
  </sheetData>
  <mergeCells count="57">
    <mergeCell ref="D56:E56"/>
    <mergeCell ref="D57:E57"/>
    <mergeCell ref="A50:B50"/>
    <mergeCell ref="A51:B51"/>
    <mergeCell ref="A52:B52"/>
    <mergeCell ref="A53:B53"/>
    <mergeCell ref="D54:E54"/>
    <mergeCell ref="B55:C55"/>
    <mergeCell ref="D55:E55"/>
    <mergeCell ref="A49:B49"/>
    <mergeCell ref="A38:B38"/>
    <mergeCell ref="D38:E38"/>
    <mergeCell ref="A39:B39"/>
    <mergeCell ref="D39:E39"/>
    <mergeCell ref="A40:B40"/>
    <mergeCell ref="A41:B41"/>
    <mergeCell ref="A44:C44"/>
    <mergeCell ref="A45:B45"/>
    <mergeCell ref="A46:B46"/>
    <mergeCell ref="A47:B47"/>
    <mergeCell ref="A48:B48"/>
    <mergeCell ref="A35:B35"/>
    <mergeCell ref="D35:E35"/>
    <mergeCell ref="A36:B36"/>
    <mergeCell ref="D36:E36"/>
    <mergeCell ref="A37:B37"/>
    <mergeCell ref="D37:E37"/>
    <mergeCell ref="B28:C28"/>
    <mergeCell ref="B29:C29"/>
    <mergeCell ref="B30:C30"/>
    <mergeCell ref="B33:F33"/>
    <mergeCell ref="A34:B34"/>
    <mergeCell ref="D34:E3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A6:A7"/>
    <mergeCell ref="B6:C7"/>
    <mergeCell ref="D6:E6"/>
    <mergeCell ref="F6:G6"/>
    <mergeCell ref="B8:C8"/>
    <mergeCell ref="B9:C9"/>
    <mergeCell ref="B10:C10"/>
    <mergeCell ref="B11:C11"/>
    <mergeCell ref="B12:C12"/>
    <mergeCell ref="B13:C13"/>
    <mergeCell ref="B14:C14"/>
  </mergeCells>
  <pageMargins left="0.78740157480314965" right="0.78740157480314965" top="1.2204724409448819" bottom="0.70866141732283472" header="0" footer="0"/>
  <pageSetup paperSize="9" scale="90" orientation="portrait" horizontalDpi="4294967292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ED207B"/>
  </sheetPr>
  <dimension ref="A1:P95"/>
  <sheetViews>
    <sheetView zoomScaleNormal="100" zoomScalePageLayoutView="130" workbookViewId="0">
      <selection activeCell="A4" sqref="A4"/>
    </sheetView>
  </sheetViews>
  <sheetFormatPr baseColWidth="10" defaultRowHeight="15" x14ac:dyDescent="0.25"/>
  <cols>
    <col min="1" max="1" width="2.7109375" customWidth="1"/>
    <col min="2" max="2" width="8.42578125" customWidth="1"/>
    <col min="3" max="3" width="8.5703125" customWidth="1"/>
    <col min="4" max="4" width="9.28515625" customWidth="1"/>
    <col min="5" max="5" width="12.5703125" customWidth="1"/>
    <col min="6" max="6" width="13.5703125" customWidth="1"/>
    <col min="7" max="8" width="13.42578125" customWidth="1"/>
    <col min="9" max="9" width="7.5703125" customWidth="1"/>
    <col min="10" max="10" width="16.140625" bestFit="1" customWidth="1"/>
    <col min="11" max="12" width="9.85546875" customWidth="1"/>
  </cols>
  <sheetData>
    <row r="1" spans="1:16" s="1428" customFormat="1" x14ac:dyDescent="0.25">
      <c r="A1" s="491" t="s">
        <v>1125</v>
      </c>
      <c r="H1" s="1429"/>
    </row>
    <row r="2" spans="1:16" s="1428" customFormat="1" x14ac:dyDescent="0.25">
      <c r="A2" s="47" t="s">
        <v>722</v>
      </c>
      <c r="H2" s="1429"/>
    </row>
    <row r="3" spans="1:16" s="1428" customFormat="1" x14ac:dyDescent="0.25">
      <c r="A3" s="1096" t="s">
        <v>808</v>
      </c>
      <c r="H3" s="1429"/>
    </row>
    <row r="4" spans="1:16" s="1428" customFormat="1" x14ac:dyDescent="0.25">
      <c r="A4" s="47"/>
      <c r="H4" s="1429"/>
    </row>
    <row r="5" spans="1:16" x14ac:dyDescent="0.25">
      <c r="A5" s="2634" t="s">
        <v>723</v>
      </c>
      <c r="B5" s="2634"/>
      <c r="G5" s="1138" t="s">
        <v>667</v>
      </c>
      <c r="H5" s="1138" t="s">
        <v>668</v>
      </c>
      <c r="I5" s="236" t="s">
        <v>724</v>
      </c>
    </row>
    <row r="6" spans="1:16" s="1428" customFormat="1" x14ac:dyDescent="0.25">
      <c r="A6" s="2635" t="s">
        <v>1128</v>
      </c>
      <c r="B6" s="2635"/>
      <c r="C6" s="139" t="s">
        <v>725</v>
      </c>
      <c r="D6" s="1476"/>
      <c r="E6" s="530"/>
      <c r="F6" s="1088"/>
      <c r="G6" s="532"/>
      <c r="H6" s="1089"/>
      <c r="I6" s="1092"/>
      <c r="J6" s="1431"/>
      <c r="K6" s="1431"/>
      <c r="L6" s="1432"/>
      <c r="N6" s="127"/>
      <c r="O6" s="1433"/>
      <c r="P6" s="128"/>
    </row>
    <row r="7" spans="1:16" s="1428" customFormat="1" x14ac:dyDescent="0.25">
      <c r="A7" s="1434"/>
      <c r="C7" s="1434"/>
      <c r="D7" s="1476"/>
      <c r="E7" s="530"/>
      <c r="F7" s="1088"/>
      <c r="G7" s="532"/>
      <c r="H7" s="1089"/>
      <c r="I7" s="101"/>
      <c r="J7" s="1431"/>
      <c r="K7" s="1431"/>
      <c r="L7" s="1432"/>
      <c r="N7" s="127"/>
      <c r="O7" s="1433"/>
      <c r="P7" s="128"/>
    </row>
    <row r="8" spans="1:16" s="1428" customFormat="1" x14ac:dyDescent="0.25">
      <c r="A8" s="1434"/>
      <c r="C8" s="1434"/>
      <c r="D8" s="1476"/>
      <c r="E8" s="530"/>
      <c r="F8" s="1088"/>
      <c r="G8" s="532"/>
      <c r="H8" s="1089"/>
      <c r="I8" s="101"/>
      <c r="J8" s="1431"/>
      <c r="K8" s="1431"/>
      <c r="L8" s="1432"/>
      <c r="N8" s="127"/>
      <c r="O8" s="1433"/>
      <c r="P8" s="128"/>
    </row>
    <row r="9" spans="1:16" s="1428" customFormat="1" x14ac:dyDescent="0.25">
      <c r="A9" s="1434"/>
      <c r="C9" s="1434"/>
      <c r="D9" s="133"/>
      <c r="E9" s="133"/>
      <c r="F9" s="63"/>
      <c r="G9" s="1"/>
      <c r="H9" s="129"/>
      <c r="I9" s="101"/>
      <c r="J9" s="1431"/>
      <c r="K9" s="1431"/>
      <c r="L9" s="1432"/>
      <c r="N9" s="127"/>
      <c r="O9" s="1433"/>
      <c r="P9" s="128"/>
    </row>
    <row r="10" spans="1:16" s="1428" customFormat="1" x14ac:dyDescent="0.25">
      <c r="A10" s="2635" t="s">
        <v>1129</v>
      </c>
      <c r="B10" s="2635"/>
      <c r="C10" s="139" t="s">
        <v>726</v>
      </c>
      <c r="D10" s="1476"/>
      <c r="E10" s="530"/>
      <c r="F10" s="1088"/>
      <c r="G10" s="532"/>
      <c r="H10" s="1089"/>
      <c r="I10" s="1092"/>
      <c r="J10" s="1431"/>
      <c r="K10" s="1431"/>
      <c r="L10" s="1432"/>
      <c r="N10" s="127"/>
      <c r="O10" s="1433"/>
      <c r="P10" s="128"/>
    </row>
    <row r="11" spans="1:16" s="1428" customFormat="1" x14ac:dyDescent="0.25">
      <c r="A11" s="1434"/>
      <c r="C11" s="1434"/>
      <c r="D11" s="1476"/>
      <c r="E11" s="530"/>
      <c r="F11" s="1088"/>
      <c r="G11" s="532"/>
      <c r="H11" s="1089"/>
      <c r="I11" s="101"/>
      <c r="J11" s="1431"/>
      <c r="K11" s="315"/>
      <c r="L11" s="1432"/>
      <c r="N11" s="127"/>
      <c r="O11" s="1433"/>
      <c r="P11" s="128"/>
    </row>
    <row r="12" spans="1:16" s="1428" customFormat="1" x14ac:dyDescent="0.25">
      <c r="A12" s="1434"/>
      <c r="C12" s="1434"/>
      <c r="D12" s="1476"/>
      <c r="E12" s="530"/>
      <c r="F12" s="1088"/>
      <c r="G12" s="532"/>
      <c r="H12" s="1089"/>
      <c r="I12" s="101"/>
      <c r="J12" s="1431"/>
      <c r="K12" s="1431"/>
      <c r="L12" s="1432"/>
      <c r="N12" s="127"/>
      <c r="O12" s="1433"/>
      <c r="P12" s="128"/>
    </row>
    <row r="13" spans="1:16" x14ac:dyDescent="0.25">
      <c r="A13" s="171"/>
      <c r="C13" s="171"/>
    </row>
    <row r="14" spans="1:16" x14ac:dyDescent="0.25">
      <c r="A14" s="2632" t="s">
        <v>1130</v>
      </c>
      <c r="B14" s="2632"/>
      <c r="C14" s="171" t="s">
        <v>727</v>
      </c>
      <c r="D14" s="1476"/>
      <c r="E14" s="530"/>
      <c r="F14" s="1088"/>
      <c r="G14" s="532"/>
      <c r="H14" s="1089"/>
      <c r="I14" s="1092"/>
    </row>
    <row r="15" spans="1:16" x14ac:dyDescent="0.25">
      <c r="A15" s="171"/>
      <c r="C15" s="171"/>
      <c r="D15" s="1476"/>
      <c r="E15" s="530"/>
      <c r="F15" s="1088"/>
      <c r="G15" s="532"/>
      <c r="H15" s="1089"/>
      <c r="I15" s="101"/>
    </row>
    <row r="16" spans="1:16" x14ac:dyDescent="0.25">
      <c r="A16" s="171"/>
      <c r="C16" s="171"/>
      <c r="D16" s="1476"/>
      <c r="E16" s="530"/>
      <c r="F16" s="1088"/>
      <c r="G16" s="532"/>
      <c r="H16" s="1089"/>
      <c r="I16" s="101"/>
    </row>
    <row r="17" spans="1:9" x14ac:dyDescent="0.25">
      <c r="A17" s="171"/>
      <c r="C17" s="171"/>
    </row>
    <row r="18" spans="1:9" x14ac:dyDescent="0.25">
      <c r="A18" s="2632" t="s">
        <v>1131</v>
      </c>
      <c r="B18" s="2632"/>
      <c r="C18" s="171" t="s">
        <v>728</v>
      </c>
      <c r="D18" s="620"/>
      <c r="E18" s="620"/>
      <c r="F18" s="1088"/>
      <c r="G18" s="532"/>
      <c r="H18" s="532"/>
      <c r="I18" s="1092"/>
    </row>
    <row r="19" spans="1:9" x14ac:dyDescent="0.25">
      <c r="A19" s="1138"/>
      <c r="C19" s="171" t="s">
        <v>12</v>
      </c>
      <c r="D19" s="1476"/>
      <c r="E19" s="530"/>
      <c r="F19" s="1088"/>
      <c r="G19" s="532"/>
      <c r="H19" s="532"/>
      <c r="I19" s="1"/>
    </row>
    <row r="20" spans="1:9" x14ac:dyDescent="0.25">
      <c r="A20" s="1138"/>
      <c r="C20" s="171"/>
      <c r="D20" s="21"/>
      <c r="G20" s="1"/>
      <c r="H20" s="1"/>
      <c r="I20" s="1"/>
    </row>
    <row r="21" spans="1:9" x14ac:dyDescent="0.25">
      <c r="C21" s="171" t="s">
        <v>13</v>
      </c>
      <c r="D21" s="620"/>
      <c r="E21" s="620"/>
      <c r="F21" s="1090"/>
      <c r="G21" s="1091"/>
      <c r="H21" s="620"/>
      <c r="I21" s="1092"/>
    </row>
    <row r="22" spans="1:9" x14ac:dyDescent="0.25">
      <c r="D22" s="545"/>
      <c r="E22" s="545"/>
      <c r="F22" s="620"/>
      <c r="G22" s="620"/>
      <c r="H22" s="532"/>
    </row>
    <row r="23" spans="1:9" x14ac:dyDescent="0.25">
      <c r="D23" s="545"/>
      <c r="E23" s="545"/>
      <c r="F23" s="620"/>
      <c r="G23" s="620"/>
      <c r="H23" s="532"/>
    </row>
    <row r="24" spans="1:9" x14ac:dyDescent="0.25">
      <c r="G24" s="1428"/>
    </row>
    <row r="25" spans="1:9" x14ac:dyDescent="0.25">
      <c r="A25" s="16" t="s">
        <v>40</v>
      </c>
    </row>
    <row r="26" spans="1:9" x14ac:dyDescent="0.25">
      <c r="A26" t="s">
        <v>729</v>
      </c>
      <c r="F26" s="117" t="s">
        <v>730</v>
      </c>
    </row>
    <row r="27" spans="1:9" x14ac:dyDescent="0.25">
      <c r="F27" s="117" t="s">
        <v>731</v>
      </c>
    </row>
    <row r="28" spans="1:9" x14ac:dyDescent="0.25">
      <c r="C28" s="31" t="s">
        <v>732</v>
      </c>
      <c r="F28" s="1477"/>
    </row>
    <row r="29" spans="1:9" x14ac:dyDescent="0.25">
      <c r="A29" s="2633" t="s">
        <v>733</v>
      </c>
      <c r="B29" s="2633"/>
      <c r="C29" s="894" t="s">
        <v>734</v>
      </c>
      <c r="D29" s="345"/>
      <c r="E29" s="1093"/>
      <c r="F29" s="1478"/>
    </row>
    <row r="30" spans="1:9" x14ac:dyDescent="0.25">
      <c r="A30" s="171"/>
      <c r="B30" s="171"/>
      <c r="C30" s="31" t="s">
        <v>735</v>
      </c>
      <c r="D30" s="16"/>
      <c r="F30" s="1477"/>
    </row>
    <row r="31" spans="1:9" x14ac:dyDescent="0.25">
      <c r="A31" s="2633" t="s">
        <v>736</v>
      </c>
      <c r="B31" s="2633"/>
      <c r="C31" s="894" t="s">
        <v>737</v>
      </c>
      <c r="D31" s="345"/>
      <c r="E31" s="1093"/>
      <c r="F31" s="1478"/>
    </row>
    <row r="32" spans="1:9" x14ac:dyDescent="0.25">
      <c r="A32" s="171"/>
      <c r="B32" s="171"/>
      <c r="C32" s="31" t="s">
        <v>738</v>
      </c>
      <c r="D32" s="16"/>
      <c r="F32" s="1477"/>
    </row>
    <row r="33" spans="1:12" x14ac:dyDescent="0.25">
      <c r="A33" s="2633" t="s">
        <v>739</v>
      </c>
      <c r="B33" s="2633"/>
      <c r="C33" s="894" t="s">
        <v>740</v>
      </c>
      <c r="D33" s="345"/>
      <c r="E33" s="1093"/>
      <c r="F33" s="1478"/>
    </row>
    <row r="34" spans="1:12" x14ac:dyDescent="0.25">
      <c r="A34" s="171"/>
      <c r="B34" s="171"/>
      <c r="C34" s="31" t="s">
        <v>741</v>
      </c>
      <c r="D34" s="40"/>
      <c r="F34" s="1479"/>
      <c r="J34" s="1428"/>
      <c r="K34" s="1428"/>
      <c r="L34" s="1428"/>
    </row>
    <row r="35" spans="1:12" x14ac:dyDescent="0.25">
      <c r="A35" s="2633" t="s">
        <v>742</v>
      </c>
      <c r="B35" s="2633"/>
      <c r="C35" s="894" t="s">
        <v>743</v>
      </c>
      <c r="D35" s="345"/>
      <c r="E35" s="1094"/>
      <c r="F35" s="1480"/>
      <c r="J35" s="1428"/>
      <c r="K35" s="1428"/>
    </row>
    <row r="36" spans="1:12" x14ac:dyDescent="0.25">
      <c r="A36" s="171"/>
      <c r="B36" s="171"/>
      <c r="C36" s="31" t="s">
        <v>744</v>
      </c>
      <c r="D36" s="40"/>
      <c r="F36" s="1479"/>
    </row>
    <row r="37" spans="1:12" x14ac:dyDescent="0.25">
      <c r="A37" s="2633" t="s">
        <v>745</v>
      </c>
      <c r="B37" s="2633"/>
      <c r="C37" s="894" t="s">
        <v>746</v>
      </c>
      <c r="D37" s="345"/>
      <c r="E37" s="1094"/>
      <c r="F37" s="1480"/>
    </row>
    <row r="38" spans="1:12" x14ac:dyDescent="0.25">
      <c r="A38" s="171"/>
      <c r="B38" s="171"/>
      <c r="C38" s="31" t="s">
        <v>747</v>
      </c>
      <c r="D38" s="40"/>
      <c r="F38" s="1479"/>
    </row>
    <row r="39" spans="1:12" x14ac:dyDescent="0.25">
      <c r="A39" s="2633" t="s">
        <v>748</v>
      </c>
      <c r="B39" s="2633"/>
      <c r="C39" s="894" t="s">
        <v>746</v>
      </c>
      <c r="D39" s="345"/>
      <c r="E39" s="1094"/>
      <c r="F39" s="1480"/>
    </row>
    <row r="40" spans="1:12" x14ac:dyDescent="0.25">
      <c r="A40" s="171"/>
      <c r="B40" s="171"/>
      <c r="C40" s="31" t="s">
        <v>749</v>
      </c>
      <c r="D40" s="40"/>
      <c r="F40" s="1479"/>
    </row>
    <row r="41" spans="1:12" x14ac:dyDescent="0.25">
      <c r="A41" s="2633" t="s">
        <v>750</v>
      </c>
      <c r="B41" s="2633"/>
      <c r="C41" s="894" t="s">
        <v>751</v>
      </c>
      <c r="D41" s="345"/>
      <c r="E41" s="1094"/>
      <c r="F41" s="1480"/>
      <c r="H41" s="203" t="s">
        <v>752</v>
      </c>
    </row>
    <row r="42" spans="1:12" x14ac:dyDescent="0.25">
      <c r="A42" s="171"/>
      <c r="B42" s="171"/>
      <c r="C42" s="31" t="s">
        <v>753</v>
      </c>
      <c r="D42" s="40"/>
      <c r="F42" s="1479"/>
      <c r="H42" s="203" t="s">
        <v>754</v>
      </c>
    </row>
    <row r="43" spans="1:12" x14ac:dyDescent="0.25">
      <c r="A43" s="2631" t="s">
        <v>755</v>
      </c>
      <c r="B43" s="2631"/>
      <c r="C43" s="981" t="s">
        <v>756</v>
      </c>
      <c r="D43" s="982"/>
      <c r="E43" s="1094"/>
      <c r="F43" s="1481"/>
      <c r="H43" s="1482"/>
      <c r="I43" s="1485"/>
      <c r="J43" s="1440" t="str">
        <f>+C42</f>
        <v>Buchwert 1.1.2028</v>
      </c>
      <c r="K43" s="78"/>
    </row>
    <row r="44" spans="1:12" x14ac:dyDescent="0.25">
      <c r="A44" s="171"/>
      <c r="B44" s="1441"/>
      <c r="C44" s="40" t="s">
        <v>757</v>
      </c>
      <c r="D44" s="40"/>
      <c r="E44" s="162"/>
      <c r="F44" s="162"/>
      <c r="G44" s="1442"/>
      <c r="H44" s="1477"/>
      <c r="I44" s="1486"/>
      <c r="J44" s="1443" t="s">
        <v>758</v>
      </c>
      <c r="K44" s="78"/>
    </row>
    <row r="45" spans="1:12" x14ac:dyDescent="0.25">
      <c r="A45" s="2631" t="s">
        <v>759</v>
      </c>
      <c r="B45" s="2631"/>
      <c r="C45" s="981" t="s">
        <v>760</v>
      </c>
      <c r="D45" s="982"/>
      <c r="E45" s="983"/>
      <c r="F45" s="983"/>
      <c r="G45" s="345"/>
      <c r="H45" s="1482"/>
      <c r="K45" s="78"/>
    </row>
    <row r="46" spans="1:12" x14ac:dyDescent="0.25">
      <c r="A46" s="171"/>
      <c r="B46" s="1441"/>
      <c r="C46" s="51" t="s">
        <v>761</v>
      </c>
      <c r="D46" s="40"/>
      <c r="E46" s="162"/>
      <c r="F46" s="162"/>
      <c r="H46" s="1483"/>
    </row>
    <row r="47" spans="1:12" x14ac:dyDescent="0.25">
      <c r="A47" s="2631" t="s">
        <v>762</v>
      </c>
      <c r="B47" s="2631"/>
      <c r="C47" s="981" t="s">
        <v>763</v>
      </c>
      <c r="D47" s="982"/>
      <c r="E47" s="983"/>
      <c r="F47" s="983"/>
      <c r="G47" s="345"/>
      <c r="H47" s="1482"/>
    </row>
    <row r="48" spans="1:12" x14ac:dyDescent="0.25">
      <c r="B48" s="40"/>
      <c r="C48" s="40" t="s">
        <v>764</v>
      </c>
      <c r="D48" s="40"/>
      <c r="E48" s="162"/>
      <c r="F48" s="162"/>
      <c r="H48" s="1484"/>
    </row>
    <row r="49" spans="1:8" x14ac:dyDescent="0.25">
      <c r="H49" s="31"/>
    </row>
    <row r="50" spans="1:8" x14ac:dyDescent="0.25">
      <c r="A50" s="16" t="s">
        <v>765</v>
      </c>
    </row>
    <row r="51" spans="1:8" x14ac:dyDescent="0.25">
      <c r="A51" s="1427" t="s">
        <v>766</v>
      </c>
      <c r="C51" s="1428"/>
      <c r="D51" s="1428"/>
      <c r="E51" s="1428"/>
      <c r="F51" s="1428"/>
      <c r="G51" s="1428"/>
      <c r="H51" s="1428"/>
    </row>
    <row r="52" spans="1:8" x14ac:dyDescent="0.25">
      <c r="A52" s="1428"/>
      <c r="B52" t="s">
        <v>767</v>
      </c>
      <c r="E52" s="1487"/>
      <c r="F52" s="1445"/>
      <c r="G52" s="1445"/>
      <c r="H52" s="1428"/>
    </row>
    <row r="53" spans="1:8" x14ac:dyDescent="0.25">
      <c r="A53" s="1446" t="s">
        <v>21</v>
      </c>
      <c r="B53" s="107" t="s">
        <v>269</v>
      </c>
      <c r="E53" s="1487"/>
      <c r="F53" s="1445"/>
      <c r="G53" s="1445"/>
      <c r="H53" s="1428"/>
    </row>
    <row r="54" spans="1:8" x14ac:dyDescent="0.25">
      <c r="A54" s="132" t="s">
        <v>18</v>
      </c>
      <c r="B54" s="866" t="s">
        <v>13</v>
      </c>
      <c r="C54" s="345"/>
      <c r="D54" s="345"/>
      <c r="E54" s="1488"/>
      <c r="F54" s="1447"/>
      <c r="G54" s="1445"/>
      <c r="H54" s="1428"/>
    </row>
    <row r="55" spans="1:8" x14ac:dyDescent="0.25">
      <c r="A55" s="1446"/>
      <c r="B55" s="16" t="s">
        <v>768</v>
      </c>
      <c r="C55" s="161"/>
      <c r="E55" s="1489"/>
      <c r="F55" s="1448"/>
      <c r="G55" s="1445"/>
      <c r="H55" s="1428"/>
    </row>
    <row r="56" spans="1:8" x14ac:dyDescent="0.25">
      <c r="B56" s="1428"/>
      <c r="E56" s="1449"/>
      <c r="F56" s="1449"/>
      <c r="G56" s="1428"/>
      <c r="H56" s="1428"/>
    </row>
    <row r="57" spans="1:8" x14ac:dyDescent="0.25">
      <c r="A57" s="16" t="s">
        <v>348</v>
      </c>
    </row>
    <row r="58" spans="1:8" x14ac:dyDescent="0.25">
      <c r="A58" t="s">
        <v>769</v>
      </c>
      <c r="F58" s="1450" t="s">
        <v>730</v>
      </c>
      <c r="G58" s="1451"/>
    </row>
    <row r="59" spans="1:8" x14ac:dyDescent="0.25">
      <c r="A59" s="1428"/>
      <c r="F59" s="1450" t="s">
        <v>731</v>
      </c>
      <c r="G59" s="1451"/>
    </row>
    <row r="60" spans="1:8" x14ac:dyDescent="0.25">
      <c r="C60" s="31" t="s">
        <v>732</v>
      </c>
      <c r="F60" s="1477"/>
    </row>
    <row r="61" spans="1:8" x14ac:dyDescent="0.25">
      <c r="A61" s="2633" t="s">
        <v>733</v>
      </c>
      <c r="B61" s="2633"/>
      <c r="C61" s="894" t="s">
        <v>734</v>
      </c>
      <c r="D61" s="345"/>
      <c r="E61" s="1093"/>
      <c r="F61" s="1478"/>
      <c r="G61" s="1452" t="s">
        <v>1132</v>
      </c>
    </row>
    <row r="62" spans="1:8" x14ac:dyDescent="0.25">
      <c r="A62" s="171"/>
      <c r="B62" s="171"/>
      <c r="C62" s="31" t="s">
        <v>735</v>
      </c>
      <c r="E62" s="16"/>
      <c r="F62" s="1477"/>
    </row>
    <row r="63" spans="1:8" x14ac:dyDescent="0.25">
      <c r="A63" s="2633" t="s">
        <v>736</v>
      </c>
      <c r="B63" s="2633"/>
      <c r="C63" s="894" t="s">
        <v>737</v>
      </c>
      <c r="D63" s="345"/>
      <c r="E63" s="1093"/>
      <c r="F63" s="1478"/>
    </row>
    <row r="64" spans="1:8" x14ac:dyDescent="0.25">
      <c r="A64" s="171"/>
      <c r="B64" s="171"/>
      <c r="C64" s="31" t="s">
        <v>738</v>
      </c>
      <c r="E64" s="16"/>
      <c r="F64" s="1477"/>
    </row>
    <row r="65" spans="1:12" x14ac:dyDescent="0.25">
      <c r="A65" s="2633" t="s">
        <v>739</v>
      </c>
      <c r="B65" s="2633"/>
      <c r="C65" s="894" t="s">
        <v>740</v>
      </c>
      <c r="D65" s="345"/>
      <c r="E65" s="1093"/>
      <c r="F65" s="1478"/>
    </row>
    <row r="66" spans="1:12" x14ac:dyDescent="0.25">
      <c r="A66" s="171"/>
      <c r="B66" s="171"/>
      <c r="C66" s="31" t="s">
        <v>741</v>
      </c>
      <c r="E66" s="40"/>
      <c r="F66" s="1479"/>
      <c r="K66" s="1428"/>
      <c r="L66" s="1428"/>
    </row>
    <row r="67" spans="1:12" x14ac:dyDescent="0.25">
      <c r="A67" s="2633" t="s">
        <v>742</v>
      </c>
      <c r="B67" s="2633"/>
      <c r="C67" s="894" t="s">
        <v>743</v>
      </c>
      <c r="D67" s="345"/>
      <c r="E67" s="1094"/>
      <c r="F67" s="1480"/>
      <c r="H67" s="16" t="s">
        <v>752</v>
      </c>
      <c r="J67" s="1428"/>
      <c r="K67" s="1428"/>
    </row>
    <row r="68" spans="1:12" x14ac:dyDescent="0.25">
      <c r="A68" s="171"/>
      <c r="B68" s="171"/>
      <c r="C68" s="31" t="s">
        <v>744</v>
      </c>
      <c r="E68" s="40"/>
      <c r="F68" s="1479"/>
      <c r="H68" s="16" t="s">
        <v>754</v>
      </c>
    </row>
    <row r="69" spans="1:12" x14ac:dyDescent="0.25">
      <c r="A69" s="2633" t="s">
        <v>745</v>
      </c>
      <c r="B69" s="2633"/>
      <c r="C69" s="894" t="s">
        <v>746</v>
      </c>
      <c r="D69" s="345"/>
      <c r="E69" s="1094"/>
      <c r="F69" s="1481"/>
      <c r="H69" s="1478"/>
      <c r="I69" s="1485"/>
      <c r="J69" s="1453" t="s">
        <v>744</v>
      </c>
      <c r="K69" s="78"/>
    </row>
    <row r="70" spans="1:12" x14ac:dyDescent="0.25">
      <c r="A70" s="171"/>
      <c r="B70" s="171"/>
      <c r="C70" s="31" t="s">
        <v>747</v>
      </c>
      <c r="E70" s="162"/>
      <c r="F70" s="162"/>
      <c r="G70" s="1442"/>
      <c r="H70" s="1477"/>
      <c r="I70" s="1490"/>
      <c r="J70" s="1454" t="s">
        <v>758</v>
      </c>
      <c r="K70" s="78"/>
    </row>
    <row r="71" spans="1:12" x14ac:dyDescent="0.25">
      <c r="A71" s="2633" t="s">
        <v>748</v>
      </c>
      <c r="B71" s="2633"/>
      <c r="C71" s="894" t="s">
        <v>770</v>
      </c>
      <c r="D71" s="345"/>
      <c r="E71" s="983"/>
      <c r="F71" s="983"/>
      <c r="G71" s="874"/>
      <c r="H71" s="1478"/>
    </row>
    <row r="72" spans="1:12" x14ac:dyDescent="0.25">
      <c r="A72" s="171"/>
      <c r="B72" s="171"/>
      <c r="C72" s="31" t="s">
        <v>749</v>
      </c>
      <c r="E72" s="162"/>
      <c r="F72" s="162"/>
      <c r="G72" s="31"/>
      <c r="H72" s="1477"/>
    </row>
    <row r="73" spans="1:12" x14ac:dyDescent="0.25">
      <c r="A73" s="2633" t="s">
        <v>750</v>
      </c>
      <c r="B73" s="2633"/>
      <c r="C73" s="894" t="s">
        <v>751</v>
      </c>
      <c r="D73" s="345"/>
      <c r="E73" s="983"/>
      <c r="F73" s="983"/>
      <c r="G73" s="874"/>
      <c r="H73" s="1478"/>
      <c r="I73" s="1452"/>
    </row>
    <row r="74" spans="1:12" x14ac:dyDescent="0.25">
      <c r="C74" s="31" t="s">
        <v>771</v>
      </c>
      <c r="E74" s="162"/>
      <c r="F74" s="162"/>
      <c r="H74" s="1484"/>
    </row>
    <row r="76" spans="1:12" x14ac:dyDescent="0.25">
      <c r="A76" s="16" t="s">
        <v>772</v>
      </c>
    </row>
    <row r="77" spans="1:12" x14ac:dyDescent="0.25">
      <c r="A77" t="s">
        <v>1133</v>
      </c>
      <c r="G77" s="1138" t="s">
        <v>667</v>
      </c>
      <c r="H77" s="1138" t="s">
        <v>668</v>
      </c>
      <c r="I77" s="117" t="s">
        <v>724</v>
      </c>
    </row>
    <row r="78" spans="1:12" x14ac:dyDescent="0.25">
      <c r="A78" s="2637">
        <v>44561</v>
      </c>
      <c r="B78" s="2637"/>
      <c r="D78" s="620"/>
      <c r="E78" s="1491"/>
      <c r="F78" s="1491"/>
      <c r="G78" s="1492"/>
      <c r="H78" s="1492"/>
      <c r="I78" s="1494"/>
    </row>
    <row r="79" spans="1:12" x14ac:dyDescent="0.25">
      <c r="D79" s="1476"/>
      <c r="E79" s="2636"/>
      <c r="F79" s="2636"/>
      <c r="G79" s="1493"/>
      <c r="H79" s="1492"/>
      <c r="I79" s="1434"/>
    </row>
    <row r="80" spans="1:12" x14ac:dyDescent="0.25">
      <c r="A80" s="1457"/>
      <c r="B80" s="1428"/>
      <c r="D80" s="1428"/>
      <c r="E80" s="1427"/>
      <c r="F80" s="1427"/>
      <c r="G80" s="1428"/>
      <c r="H80" s="1428"/>
      <c r="I80" s="1434"/>
    </row>
    <row r="81" spans="1:9" x14ac:dyDescent="0.25">
      <c r="A81" s="2635">
        <v>44926</v>
      </c>
      <c r="B81" s="2635"/>
      <c r="D81" s="620"/>
      <c r="E81" s="1491"/>
      <c r="F81" s="1491"/>
      <c r="G81" s="1492"/>
      <c r="H81" s="1492"/>
      <c r="I81" s="1494"/>
    </row>
    <row r="82" spans="1:9" x14ac:dyDescent="0.25">
      <c r="A82" s="1457"/>
      <c r="B82" s="1428"/>
      <c r="D82" s="1476"/>
      <c r="E82" s="2636"/>
      <c r="F82" s="2636"/>
      <c r="G82" s="1493"/>
      <c r="H82" s="1492"/>
      <c r="I82" s="1434"/>
    </row>
    <row r="83" spans="1:9" x14ac:dyDescent="0.25">
      <c r="E83" s="155"/>
      <c r="F83" s="155"/>
      <c r="I83" s="171"/>
    </row>
    <row r="84" spans="1:9" x14ac:dyDescent="0.25">
      <c r="A84" s="2637">
        <v>47848</v>
      </c>
      <c r="B84" s="2637"/>
      <c r="D84" s="620"/>
      <c r="E84" s="1491"/>
      <c r="F84" s="1491"/>
      <c r="G84" s="1492"/>
      <c r="H84" s="1492"/>
      <c r="I84" s="1494"/>
    </row>
    <row r="85" spans="1:9" x14ac:dyDescent="0.25">
      <c r="D85" s="1476"/>
      <c r="E85" s="2636"/>
      <c r="F85" s="2636"/>
      <c r="G85" s="1493"/>
      <c r="H85" s="1492"/>
      <c r="I85" s="1434"/>
    </row>
    <row r="86" spans="1:9" x14ac:dyDescent="0.25">
      <c r="E86" s="155"/>
      <c r="F86" s="155"/>
      <c r="I86" s="171"/>
    </row>
    <row r="87" spans="1:9" x14ac:dyDescent="0.25">
      <c r="A87" t="s">
        <v>1134</v>
      </c>
      <c r="E87" s="155"/>
      <c r="F87" s="155"/>
      <c r="I87" s="1434"/>
    </row>
    <row r="88" spans="1:9" x14ac:dyDescent="0.25">
      <c r="A88" s="2637">
        <v>44561</v>
      </c>
      <c r="B88" s="2637"/>
      <c r="D88" s="620"/>
      <c r="E88" s="1491"/>
      <c r="F88" s="1491"/>
      <c r="G88" s="1492"/>
      <c r="H88" s="1492"/>
      <c r="I88" s="1494"/>
    </row>
    <row r="89" spans="1:9" x14ac:dyDescent="0.25">
      <c r="D89" s="1476"/>
      <c r="E89" s="1491"/>
      <c r="F89" s="1491"/>
      <c r="G89" s="1493"/>
      <c r="H89" s="1492"/>
      <c r="I89" s="1434"/>
    </row>
    <row r="90" spans="1:9" x14ac:dyDescent="0.25">
      <c r="A90" s="1457"/>
      <c r="B90" s="1428"/>
      <c r="D90" s="1428"/>
      <c r="E90" s="1427"/>
      <c r="F90" s="1427"/>
      <c r="G90" s="1428"/>
      <c r="H90" s="1428"/>
      <c r="I90" s="1434"/>
    </row>
    <row r="91" spans="1:9" x14ac:dyDescent="0.25">
      <c r="A91" s="2635">
        <v>44926</v>
      </c>
      <c r="B91" s="2635"/>
      <c r="D91" s="620"/>
      <c r="E91" s="1491"/>
      <c r="F91" s="1491"/>
      <c r="G91" s="1492"/>
      <c r="H91" s="1492"/>
      <c r="I91" s="1494"/>
    </row>
    <row r="92" spans="1:9" x14ac:dyDescent="0.25">
      <c r="A92" s="1457"/>
      <c r="B92" s="1428"/>
      <c r="D92" s="1476"/>
      <c r="E92" s="1491"/>
      <c r="F92" s="1491"/>
      <c r="G92" s="1493"/>
      <c r="H92" s="1492"/>
      <c r="I92" s="1434"/>
    </row>
    <row r="93" spans="1:9" x14ac:dyDescent="0.25">
      <c r="E93" s="155"/>
      <c r="F93" s="155"/>
      <c r="I93" s="171"/>
    </row>
    <row r="94" spans="1:9" x14ac:dyDescent="0.25">
      <c r="A94" s="2637">
        <v>46752</v>
      </c>
      <c r="B94" s="2637"/>
      <c r="D94" s="620"/>
      <c r="E94" s="1491"/>
      <c r="F94" s="1491"/>
      <c r="G94" s="1492"/>
      <c r="H94" s="1492"/>
      <c r="I94" s="1494"/>
    </row>
    <row r="95" spans="1:9" x14ac:dyDescent="0.25">
      <c r="D95" s="1476"/>
      <c r="E95" s="1491"/>
      <c r="F95" s="1491"/>
      <c r="G95" s="1493"/>
      <c r="H95" s="1492"/>
      <c r="I95" s="1434"/>
    </row>
  </sheetData>
  <mergeCells count="31">
    <mergeCell ref="E82:F82"/>
    <mergeCell ref="A84:B84"/>
    <mergeCell ref="E85:F85"/>
    <mergeCell ref="A88:B88"/>
    <mergeCell ref="A91:B91"/>
    <mergeCell ref="A94:B94"/>
    <mergeCell ref="A69:B69"/>
    <mergeCell ref="A71:B71"/>
    <mergeCell ref="A73:B73"/>
    <mergeCell ref="A78:B78"/>
    <mergeCell ref="E79:F79"/>
    <mergeCell ref="A81:B81"/>
    <mergeCell ref="A45:B45"/>
    <mergeCell ref="A47:B47"/>
    <mergeCell ref="A61:B61"/>
    <mergeCell ref="A63:B63"/>
    <mergeCell ref="A65:B65"/>
    <mergeCell ref="A67:B67"/>
    <mergeCell ref="A43:B43"/>
    <mergeCell ref="A18:B18"/>
    <mergeCell ref="A29:B29"/>
    <mergeCell ref="A31:B31"/>
    <mergeCell ref="A5:B5"/>
    <mergeCell ref="A6:B6"/>
    <mergeCell ref="A10:B10"/>
    <mergeCell ref="A14:B14"/>
    <mergeCell ref="A33:B33"/>
    <mergeCell ref="A35:B35"/>
    <mergeCell ref="A37:B37"/>
    <mergeCell ref="A39:B39"/>
    <mergeCell ref="A41:B41"/>
  </mergeCells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ED207B"/>
  </sheetPr>
  <dimension ref="A1:P60"/>
  <sheetViews>
    <sheetView zoomScaleNormal="100" zoomScalePageLayoutView="130" workbookViewId="0">
      <selection activeCell="A4" sqref="A4"/>
    </sheetView>
  </sheetViews>
  <sheetFormatPr baseColWidth="10" defaultRowHeight="15" x14ac:dyDescent="0.25"/>
  <cols>
    <col min="1" max="1" width="2.7109375" customWidth="1"/>
    <col min="2" max="2" width="7.42578125" customWidth="1"/>
    <col min="3" max="3" width="8.5703125" customWidth="1"/>
    <col min="4" max="4" width="9.28515625" customWidth="1"/>
    <col min="5" max="5" width="14.7109375" customWidth="1"/>
    <col min="6" max="6" width="13.85546875" customWidth="1"/>
    <col min="7" max="8" width="13.42578125" customWidth="1"/>
    <col min="9" max="9" width="7.42578125" customWidth="1"/>
    <col min="10" max="10" width="8.28515625" bestFit="1" customWidth="1"/>
    <col min="11" max="11" width="16.140625" bestFit="1" customWidth="1"/>
    <col min="12" max="12" width="9.85546875" customWidth="1"/>
  </cols>
  <sheetData>
    <row r="1" spans="1:16" s="1428" customFormat="1" x14ac:dyDescent="0.25">
      <c r="A1" s="491" t="s">
        <v>1126</v>
      </c>
      <c r="H1" s="1429"/>
    </row>
    <row r="2" spans="1:16" s="1428" customFormat="1" x14ac:dyDescent="0.25">
      <c r="A2" s="47" t="s">
        <v>773</v>
      </c>
      <c r="H2" s="1429"/>
    </row>
    <row r="3" spans="1:16" x14ac:dyDescent="0.25">
      <c r="A3" s="1096" t="s">
        <v>808</v>
      </c>
    </row>
    <row r="5" spans="1:16" x14ac:dyDescent="0.25">
      <c r="A5" s="16" t="s">
        <v>1135</v>
      </c>
      <c r="G5" s="1138" t="s">
        <v>667</v>
      </c>
      <c r="H5" s="1138" t="s">
        <v>668</v>
      </c>
      <c r="I5" s="236" t="s">
        <v>724</v>
      </c>
    </row>
    <row r="6" spans="1:16" s="1428" customFormat="1" x14ac:dyDescent="0.25">
      <c r="A6" s="2632" t="s">
        <v>1136</v>
      </c>
      <c r="B6" s="2632"/>
      <c r="C6" s="139" t="s">
        <v>774</v>
      </c>
      <c r="D6" s="1476"/>
      <c r="E6" s="1491"/>
      <c r="F6" s="1491"/>
      <c r="G6" s="1492"/>
      <c r="H6" s="1498"/>
      <c r="I6" s="1502"/>
      <c r="J6" s="1431"/>
      <c r="K6" s="1431"/>
      <c r="L6" s="1432"/>
      <c r="N6" s="127"/>
      <c r="O6" s="1433"/>
      <c r="P6" s="128"/>
    </row>
    <row r="7" spans="1:16" s="1428" customFormat="1" x14ac:dyDescent="0.25">
      <c r="A7" s="1434"/>
      <c r="C7" s="1434"/>
      <c r="D7" s="1476"/>
      <c r="E7" s="1491"/>
      <c r="F7" s="1491"/>
      <c r="G7" s="1492"/>
      <c r="H7" s="1498"/>
      <c r="I7" s="1436"/>
      <c r="J7" s="1431"/>
      <c r="K7" s="1431"/>
      <c r="L7" s="1432"/>
      <c r="N7" s="127"/>
      <c r="O7" s="1433"/>
      <c r="P7" s="128"/>
    </row>
    <row r="8" spans="1:16" s="1428" customFormat="1" x14ac:dyDescent="0.25">
      <c r="A8" s="1434"/>
      <c r="C8" s="1434"/>
      <c r="D8" s="1476"/>
      <c r="E8" s="1491"/>
      <c r="F8" s="1491"/>
      <c r="G8" s="1492"/>
      <c r="H8" s="1499"/>
      <c r="I8" s="1436"/>
      <c r="J8" s="1431"/>
      <c r="K8" s="1431"/>
      <c r="L8" s="1432"/>
      <c r="N8" s="127"/>
      <c r="O8" s="1433"/>
      <c r="P8" s="128"/>
    </row>
    <row r="9" spans="1:16" s="1428" customFormat="1" x14ac:dyDescent="0.25">
      <c r="A9" s="1434"/>
      <c r="C9" s="1434"/>
      <c r="D9" s="133"/>
      <c r="E9" s="1435"/>
      <c r="F9" s="1435"/>
      <c r="H9" s="1458"/>
      <c r="I9" s="1436"/>
      <c r="J9" s="1431"/>
      <c r="K9" s="1431"/>
      <c r="L9" s="1432"/>
      <c r="N9" s="127"/>
      <c r="O9" s="1433"/>
      <c r="P9" s="128"/>
    </row>
    <row r="10" spans="1:16" s="1428" customFormat="1" x14ac:dyDescent="0.25">
      <c r="A10" s="2632" t="s">
        <v>1137</v>
      </c>
      <c r="B10" s="2632"/>
      <c r="C10" s="139" t="s">
        <v>775</v>
      </c>
      <c r="D10" s="1476"/>
      <c r="E10" s="1491"/>
      <c r="F10" s="1491"/>
      <c r="G10" s="1492"/>
      <c r="H10" s="1500"/>
      <c r="I10" s="1502"/>
      <c r="J10" s="1431"/>
      <c r="K10" s="1431"/>
      <c r="L10" s="1432"/>
      <c r="N10" s="127"/>
      <c r="O10" s="1433"/>
      <c r="P10" s="128"/>
    </row>
    <row r="11" spans="1:16" s="1428" customFormat="1" x14ac:dyDescent="0.25">
      <c r="A11" s="1434"/>
      <c r="C11" s="1434"/>
      <c r="D11" s="1476"/>
      <c r="E11" s="1491"/>
      <c r="F11" s="1491"/>
      <c r="G11" s="1492"/>
      <c r="H11" s="1500"/>
      <c r="I11" s="1436"/>
      <c r="J11" s="1431"/>
      <c r="K11" s="315"/>
      <c r="L11" s="1432"/>
      <c r="N11" s="127"/>
      <c r="O11" s="1433"/>
      <c r="P11" s="128"/>
    </row>
    <row r="12" spans="1:16" s="1428" customFormat="1" x14ac:dyDescent="0.25">
      <c r="A12" s="1434"/>
      <c r="C12" s="1434"/>
      <c r="D12" s="1476"/>
      <c r="E12" s="1491"/>
      <c r="F12" s="1491"/>
      <c r="G12" s="1492"/>
      <c r="H12" s="1499"/>
      <c r="I12" s="1436"/>
      <c r="J12" s="1431"/>
      <c r="K12" s="1431"/>
      <c r="L12" s="1432"/>
      <c r="N12" s="127"/>
      <c r="O12" s="1433"/>
      <c r="P12" s="128"/>
    </row>
    <row r="13" spans="1:16" x14ac:dyDescent="0.25">
      <c r="A13" s="171"/>
      <c r="C13" s="171"/>
      <c r="E13" s="155"/>
      <c r="F13" s="155"/>
      <c r="H13" s="103"/>
      <c r="I13" s="171"/>
    </row>
    <row r="14" spans="1:16" x14ac:dyDescent="0.25">
      <c r="A14" s="2632" t="s">
        <v>1138</v>
      </c>
      <c r="B14" s="2632"/>
      <c r="C14" s="171" t="s">
        <v>776</v>
      </c>
      <c r="D14" s="1476"/>
      <c r="E14" s="1491"/>
      <c r="F14" s="1491"/>
      <c r="G14" s="1492"/>
      <c r="H14" s="1500"/>
      <c r="I14" s="1502"/>
    </row>
    <row r="15" spans="1:16" x14ac:dyDescent="0.25">
      <c r="A15" s="171"/>
      <c r="C15" s="171"/>
      <c r="D15" s="1476"/>
      <c r="E15" s="1491"/>
      <c r="F15" s="1491"/>
      <c r="G15" s="1492"/>
      <c r="H15" s="1500"/>
      <c r="I15" s="1436"/>
    </row>
    <row r="16" spans="1:16" x14ac:dyDescent="0.25">
      <c r="A16" s="171"/>
      <c r="C16" s="171"/>
      <c r="D16" s="1476"/>
      <c r="E16" s="1491"/>
      <c r="F16" s="1491"/>
      <c r="G16" s="1492"/>
      <c r="H16" s="1499"/>
      <c r="I16" s="1436"/>
    </row>
    <row r="17" spans="1:9" x14ac:dyDescent="0.25">
      <c r="A17" s="171"/>
      <c r="C17" s="171"/>
      <c r="E17" s="155"/>
      <c r="F17" s="155"/>
      <c r="H17" s="103"/>
      <c r="I17" s="171"/>
    </row>
    <row r="18" spans="1:9" x14ac:dyDescent="0.25">
      <c r="A18" s="2632" t="s">
        <v>1139</v>
      </c>
      <c r="B18" s="2632"/>
      <c r="C18" s="171" t="s">
        <v>777</v>
      </c>
      <c r="D18" s="620"/>
      <c r="E18" s="1491"/>
      <c r="F18" s="1491"/>
      <c r="G18" s="1492"/>
      <c r="H18" s="1501"/>
      <c r="I18" s="1502"/>
    </row>
    <row r="19" spans="1:9" x14ac:dyDescent="0.25">
      <c r="A19" s="171"/>
      <c r="C19" s="171" t="s">
        <v>12</v>
      </c>
      <c r="D19" s="1476"/>
      <c r="E19" s="1491"/>
      <c r="F19" s="1491"/>
      <c r="G19" s="1492"/>
      <c r="H19" s="1499"/>
      <c r="I19" s="1434"/>
    </row>
    <row r="20" spans="1:9" x14ac:dyDescent="0.25">
      <c r="A20" s="171"/>
      <c r="C20" s="171"/>
      <c r="E20" s="155"/>
      <c r="F20" s="155"/>
      <c r="G20" s="1428"/>
      <c r="H20" s="1446"/>
      <c r="I20" s="1434"/>
    </row>
    <row r="21" spans="1:9" x14ac:dyDescent="0.25">
      <c r="A21" s="171"/>
      <c r="C21" s="171" t="s">
        <v>13</v>
      </c>
      <c r="D21" s="620"/>
      <c r="E21" s="1083"/>
      <c r="F21" s="1083"/>
      <c r="G21" s="1091"/>
      <c r="H21" s="545"/>
      <c r="I21" s="1502"/>
    </row>
    <row r="22" spans="1:9" x14ac:dyDescent="0.25">
      <c r="A22" s="171"/>
      <c r="C22" s="171"/>
      <c r="D22" s="545"/>
      <c r="E22" s="1083"/>
      <c r="F22" s="1083"/>
      <c r="G22" s="620"/>
      <c r="H22" s="1499"/>
      <c r="I22" s="171"/>
    </row>
    <row r="23" spans="1:9" x14ac:dyDescent="0.25">
      <c r="A23" s="171"/>
      <c r="C23" s="171"/>
      <c r="D23" s="545"/>
      <c r="E23" s="1083"/>
      <c r="F23" s="1083"/>
      <c r="G23" s="620"/>
      <c r="H23" s="1499"/>
      <c r="I23" s="171"/>
    </row>
    <row r="24" spans="1:9" x14ac:dyDescent="0.25">
      <c r="A24" s="171"/>
      <c r="C24" s="171"/>
      <c r="E24" s="155"/>
      <c r="F24" s="155"/>
      <c r="H24" s="1446"/>
      <c r="I24" s="171"/>
    </row>
    <row r="25" spans="1:9" x14ac:dyDescent="0.25">
      <c r="A25" s="2632" t="s">
        <v>1140</v>
      </c>
      <c r="B25" s="2632"/>
      <c r="C25" s="171" t="s">
        <v>778</v>
      </c>
      <c r="D25" s="620"/>
      <c r="E25" s="1491"/>
      <c r="F25" s="1491"/>
      <c r="G25" s="1492"/>
      <c r="H25" s="1501"/>
      <c r="I25" s="1502"/>
    </row>
    <row r="26" spans="1:9" x14ac:dyDescent="0.25">
      <c r="A26" s="171"/>
      <c r="D26" s="1476"/>
      <c r="E26" s="1491"/>
      <c r="F26" s="1491"/>
      <c r="G26" s="1492"/>
      <c r="H26" s="1499"/>
      <c r="I26" s="1434"/>
    </row>
    <row r="27" spans="1:9" x14ac:dyDescent="0.25">
      <c r="C27" s="1430"/>
      <c r="D27" s="1435"/>
      <c r="E27" s="1428"/>
      <c r="F27" s="1428"/>
      <c r="G27" s="1428"/>
      <c r="H27" s="1428"/>
    </row>
    <row r="28" spans="1:9" x14ac:dyDescent="0.25">
      <c r="A28" s="16" t="s">
        <v>40</v>
      </c>
    </row>
    <row r="29" spans="1:9" x14ac:dyDescent="0.25">
      <c r="A29" s="1427" t="s">
        <v>779</v>
      </c>
      <c r="C29" s="1428"/>
      <c r="D29" s="1428"/>
      <c r="E29" s="1428"/>
      <c r="F29" s="1428"/>
      <c r="G29" s="1428"/>
      <c r="H29" s="1428"/>
    </row>
    <row r="30" spans="1:9" x14ac:dyDescent="0.25">
      <c r="A30" s="1428"/>
      <c r="B30" t="s">
        <v>767</v>
      </c>
      <c r="E30" s="1487"/>
      <c r="F30" s="1445"/>
      <c r="H30" s="1428"/>
    </row>
    <row r="31" spans="1:9" x14ac:dyDescent="0.25">
      <c r="A31" s="1459" t="s">
        <v>21</v>
      </c>
      <c r="B31" s="107" t="s">
        <v>780</v>
      </c>
      <c r="E31" s="1487"/>
      <c r="F31" s="1445"/>
      <c r="H31" s="1428"/>
    </row>
    <row r="32" spans="1:9" x14ac:dyDescent="0.25">
      <c r="A32" s="1459" t="s">
        <v>21</v>
      </c>
      <c r="B32" s="107" t="s">
        <v>781</v>
      </c>
      <c r="E32" s="1503"/>
      <c r="F32" s="1460"/>
      <c r="H32" s="1428"/>
    </row>
    <row r="33" spans="1:12" x14ac:dyDescent="0.25">
      <c r="A33" s="132" t="s">
        <v>18</v>
      </c>
      <c r="B33" s="866" t="s">
        <v>13</v>
      </c>
      <c r="C33" s="345"/>
      <c r="D33" s="345"/>
      <c r="E33" s="1488"/>
      <c r="F33" s="1447"/>
      <c r="H33" s="1428"/>
    </row>
    <row r="34" spans="1:12" x14ac:dyDescent="0.25">
      <c r="A34" s="1428"/>
      <c r="B34" s="16" t="s">
        <v>768</v>
      </c>
      <c r="D34" s="161"/>
      <c r="E34" s="1504"/>
      <c r="F34" s="1461"/>
      <c r="H34" s="1428"/>
    </row>
    <row r="35" spans="1:12" x14ac:dyDescent="0.25">
      <c r="B35" s="1428"/>
      <c r="E35" s="1449"/>
      <c r="F35" s="1449"/>
      <c r="G35" s="1428"/>
      <c r="H35" s="1428"/>
    </row>
    <row r="36" spans="1:12" x14ac:dyDescent="0.25">
      <c r="A36" s="16" t="s">
        <v>245</v>
      </c>
      <c r="F36" s="117" t="s">
        <v>730</v>
      </c>
    </row>
    <row r="37" spans="1:12" x14ac:dyDescent="0.25">
      <c r="A37" s="1428"/>
      <c r="F37" s="117" t="s">
        <v>731</v>
      </c>
    </row>
    <row r="38" spans="1:12" x14ac:dyDescent="0.25">
      <c r="B38" s="31"/>
      <c r="C38" s="31" t="s">
        <v>732</v>
      </c>
      <c r="D38" s="31"/>
      <c r="E38" s="31"/>
      <c r="F38" s="1477"/>
      <c r="H38" s="31"/>
      <c r="I38" s="31"/>
    </row>
    <row r="39" spans="1:12" x14ac:dyDescent="0.25">
      <c r="A39" s="142" t="s">
        <v>733</v>
      </c>
      <c r="C39" s="894" t="s">
        <v>734</v>
      </c>
      <c r="D39" s="874"/>
      <c r="E39" s="1095"/>
      <c r="F39" s="1478"/>
      <c r="H39" s="31"/>
      <c r="I39" s="31"/>
    </row>
    <row r="40" spans="1:12" x14ac:dyDescent="0.25">
      <c r="A40" s="142"/>
      <c r="C40" s="31" t="s">
        <v>735</v>
      </c>
      <c r="D40" s="31"/>
      <c r="E40" s="31"/>
      <c r="F40" s="1477"/>
      <c r="H40" s="31"/>
      <c r="I40" s="31"/>
    </row>
    <row r="41" spans="1:12" x14ac:dyDescent="0.25">
      <c r="A41" s="142" t="s">
        <v>736</v>
      </c>
      <c r="C41" s="894" t="s">
        <v>737</v>
      </c>
      <c r="D41" s="874"/>
      <c r="E41" s="1095"/>
      <c r="F41" s="1478"/>
      <c r="H41" s="16" t="s">
        <v>752</v>
      </c>
    </row>
    <row r="42" spans="1:12" x14ac:dyDescent="0.25">
      <c r="A42" s="142"/>
      <c r="C42" s="31" t="s">
        <v>738</v>
      </c>
      <c r="D42" s="31"/>
      <c r="E42" s="31"/>
      <c r="F42" s="1477"/>
      <c r="H42" s="16" t="s">
        <v>754</v>
      </c>
      <c r="J42" s="1428"/>
      <c r="L42" s="1428"/>
    </row>
    <row r="43" spans="1:12" x14ac:dyDescent="0.25">
      <c r="A43" s="142" t="s">
        <v>739</v>
      </c>
      <c r="C43" s="894" t="s">
        <v>740</v>
      </c>
      <c r="D43" s="874"/>
      <c r="E43" s="1095"/>
      <c r="F43" s="1495"/>
      <c r="G43" s="31"/>
      <c r="H43" s="1496"/>
      <c r="I43" s="1485"/>
      <c r="J43" s="1453" t="s">
        <v>738</v>
      </c>
      <c r="L43" s="78"/>
    </row>
    <row r="44" spans="1:12" x14ac:dyDescent="0.25">
      <c r="A44" s="142"/>
      <c r="C44" s="31" t="s">
        <v>741</v>
      </c>
      <c r="D44" s="31"/>
      <c r="E44" s="162"/>
      <c r="F44" s="162"/>
      <c r="G44" s="1439"/>
      <c r="H44" s="1497"/>
      <c r="I44" s="1490"/>
      <c r="J44" s="1454" t="s">
        <v>758</v>
      </c>
      <c r="L44" s="78"/>
    </row>
    <row r="45" spans="1:12" x14ac:dyDescent="0.25">
      <c r="A45" s="142" t="s">
        <v>742</v>
      </c>
      <c r="C45" s="894" t="s">
        <v>743</v>
      </c>
      <c r="D45" s="874"/>
      <c r="E45" s="983"/>
      <c r="F45" s="983"/>
      <c r="G45" s="1463"/>
      <c r="H45" s="1496"/>
    </row>
    <row r="46" spans="1:12" x14ac:dyDescent="0.25">
      <c r="A46" s="142"/>
      <c r="C46" s="31" t="s">
        <v>744</v>
      </c>
      <c r="D46" s="31"/>
      <c r="E46" s="162"/>
      <c r="F46" s="162"/>
      <c r="G46" s="1442"/>
      <c r="H46" s="1497"/>
    </row>
    <row r="47" spans="1:12" x14ac:dyDescent="0.25">
      <c r="A47" s="142" t="s">
        <v>745</v>
      </c>
      <c r="C47" s="894" t="s">
        <v>746</v>
      </c>
      <c r="D47" s="874"/>
      <c r="E47" s="983"/>
      <c r="F47" s="983"/>
      <c r="G47" s="1463"/>
      <c r="H47" s="1496"/>
    </row>
    <row r="48" spans="1:12" x14ac:dyDescent="0.25">
      <c r="A48" s="142"/>
      <c r="C48" s="31" t="s">
        <v>747</v>
      </c>
      <c r="D48" s="31"/>
      <c r="E48" s="162"/>
      <c r="F48" s="162"/>
      <c r="G48" s="1442"/>
      <c r="H48" s="1497"/>
    </row>
    <row r="49" spans="1:9" x14ac:dyDescent="0.25">
      <c r="A49" s="171" t="s">
        <v>748</v>
      </c>
      <c r="C49" s="894" t="s">
        <v>770</v>
      </c>
      <c r="D49" s="345"/>
      <c r="E49" s="345"/>
      <c r="F49" s="345"/>
      <c r="G49" s="345"/>
      <c r="H49" s="1496"/>
    </row>
    <row r="50" spans="1:9" x14ac:dyDescent="0.25">
      <c r="C50" s="31" t="s">
        <v>782</v>
      </c>
      <c r="H50" s="1497"/>
    </row>
    <row r="51" spans="1:9" x14ac:dyDescent="0.25">
      <c r="C51" s="31"/>
      <c r="I51" s="1437"/>
    </row>
    <row r="52" spans="1:9" x14ac:dyDescent="0.25">
      <c r="A52" s="16" t="s">
        <v>1141</v>
      </c>
      <c r="G52" s="1138" t="s">
        <v>667</v>
      </c>
      <c r="H52" s="1138" t="s">
        <v>668</v>
      </c>
      <c r="I52" s="117" t="s">
        <v>724</v>
      </c>
    </row>
    <row r="53" spans="1:9" x14ac:dyDescent="0.25">
      <c r="A53" s="2637">
        <v>44561</v>
      </c>
      <c r="B53" s="2637"/>
      <c r="D53" s="620"/>
      <c r="E53" s="1491"/>
      <c r="F53" s="1491"/>
      <c r="G53" s="1492"/>
      <c r="H53" s="1492"/>
      <c r="I53" s="1494"/>
    </row>
    <row r="54" spans="1:9" x14ac:dyDescent="0.25">
      <c r="A54" s="171"/>
      <c r="D54" s="1476"/>
      <c r="E54" s="1491"/>
      <c r="F54" s="1491"/>
      <c r="G54" s="1493"/>
      <c r="H54" s="1499"/>
      <c r="I54" s="1434"/>
    </row>
    <row r="55" spans="1:9" x14ac:dyDescent="0.25">
      <c r="A55" s="1464"/>
      <c r="B55" s="1428"/>
      <c r="D55" s="1428"/>
      <c r="E55" s="1427"/>
      <c r="F55" s="1427"/>
      <c r="G55" s="1428"/>
      <c r="H55" s="1428"/>
      <c r="I55" s="1434"/>
    </row>
    <row r="56" spans="1:9" x14ac:dyDescent="0.25">
      <c r="A56" s="2635">
        <v>45657</v>
      </c>
      <c r="B56" s="2635"/>
      <c r="D56" s="620"/>
      <c r="E56" s="1491"/>
      <c r="F56" s="1491"/>
      <c r="G56" s="1492"/>
      <c r="H56" s="1492"/>
      <c r="I56" s="1494"/>
    </row>
    <row r="57" spans="1:9" x14ac:dyDescent="0.25">
      <c r="A57" s="1464"/>
      <c r="B57" s="1428"/>
      <c r="D57" s="1476"/>
      <c r="E57" s="1491"/>
      <c r="F57" s="1491"/>
      <c r="G57" s="1493"/>
      <c r="H57" s="1499"/>
      <c r="I57" s="1434"/>
    </row>
    <row r="58" spans="1:9" x14ac:dyDescent="0.25">
      <c r="A58" s="171"/>
      <c r="E58" s="155"/>
      <c r="F58" s="155"/>
      <c r="I58" s="171"/>
    </row>
    <row r="59" spans="1:9" x14ac:dyDescent="0.25">
      <c r="A59" s="2637">
        <v>46022</v>
      </c>
      <c r="B59" s="2637"/>
      <c r="D59" s="620"/>
      <c r="E59" s="1491"/>
      <c r="F59" s="1491"/>
      <c r="G59" s="1492"/>
      <c r="H59" s="1492"/>
      <c r="I59" s="1494"/>
    </row>
    <row r="60" spans="1:9" x14ac:dyDescent="0.25">
      <c r="D60" s="1476"/>
      <c r="E60" s="1491"/>
      <c r="F60" s="1491"/>
      <c r="G60" s="1493"/>
      <c r="H60" s="1499"/>
      <c r="I60" s="315"/>
    </row>
  </sheetData>
  <mergeCells count="8">
    <mergeCell ref="A6:B6"/>
    <mergeCell ref="A10:B10"/>
    <mergeCell ref="A14:B14"/>
    <mergeCell ref="A59:B59"/>
    <mergeCell ref="A53:B53"/>
    <mergeCell ref="A56:B56"/>
    <mergeCell ref="A18:B18"/>
    <mergeCell ref="A25:B25"/>
  </mergeCells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ED207B"/>
  </sheetPr>
  <dimension ref="A1:P40"/>
  <sheetViews>
    <sheetView zoomScaleNormal="100" zoomScalePageLayoutView="130" workbookViewId="0">
      <selection activeCell="A4" sqref="A4"/>
    </sheetView>
  </sheetViews>
  <sheetFormatPr baseColWidth="10" defaultRowHeight="15" x14ac:dyDescent="0.25"/>
  <cols>
    <col min="1" max="1" width="11.140625" customWidth="1"/>
    <col min="2" max="2" width="8.140625" customWidth="1"/>
    <col min="3" max="3" width="9.5703125" customWidth="1"/>
    <col min="4" max="4" width="6.42578125" customWidth="1"/>
    <col min="5" max="5" width="15" customWidth="1"/>
    <col min="6" max="6" width="16.42578125" customWidth="1"/>
    <col min="7" max="7" width="13.85546875" customWidth="1"/>
    <col min="8" max="8" width="6" bestFit="1" customWidth="1"/>
    <col min="9" max="9" width="12.42578125" customWidth="1"/>
    <col min="10" max="10" width="15.140625" customWidth="1"/>
    <col min="11" max="12" width="9.85546875" customWidth="1"/>
  </cols>
  <sheetData>
    <row r="1" spans="1:16" s="1428" customFormat="1" x14ac:dyDescent="0.25">
      <c r="A1" s="491" t="s">
        <v>1127</v>
      </c>
      <c r="H1" s="1429"/>
    </row>
    <row r="2" spans="1:16" s="1428" customFormat="1" x14ac:dyDescent="0.25">
      <c r="A2" s="47" t="s">
        <v>783</v>
      </c>
      <c r="H2" s="1429"/>
    </row>
    <row r="3" spans="1:16" x14ac:dyDescent="0.25">
      <c r="A3" s="1096" t="s">
        <v>808</v>
      </c>
    </row>
    <row r="5" spans="1:16" x14ac:dyDescent="0.25">
      <c r="A5" s="16" t="s">
        <v>1142</v>
      </c>
      <c r="F5" s="1138" t="s">
        <v>667</v>
      </c>
      <c r="G5" s="1138" t="s">
        <v>668</v>
      </c>
      <c r="H5" s="236" t="s">
        <v>724</v>
      </c>
    </row>
    <row r="6" spans="1:16" s="1428" customFormat="1" x14ac:dyDescent="0.25">
      <c r="A6" s="1464">
        <v>44480</v>
      </c>
      <c r="B6" s="139" t="s">
        <v>784</v>
      </c>
      <c r="C6" s="1476"/>
      <c r="D6" s="1491"/>
      <c r="E6" s="1492"/>
      <c r="F6" s="1492"/>
      <c r="G6" s="1498"/>
      <c r="H6" s="1502"/>
      <c r="J6" s="1431"/>
      <c r="K6" s="1431"/>
      <c r="L6" s="1432"/>
      <c r="N6" s="127"/>
      <c r="O6" s="1433"/>
      <c r="P6" s="128"/>
    </row>
    <row r="7" spans="1:16" s="1428" customFormat="1" x14ac:dyDescent="0.25">
      <c r="A7" s="1434"/>
      <c r="B7" s="1434"/>
      <c r="C7" s="1476"/>
      <c r="D7" s="1491"/>
      <c r="E7" s="1492"/>
      <c r="F7" s="1492"/>
      <c r="G7" s="1492"/>
      <c r="H7" s="1436"/>
      <c r="I7" s="1465"/>
      <c r="J7" s="1431"/>
      <c r="K7" s="1431"/>
      <c r="L7" s="1432"/>
      <c r="N7" s="127"/>
      <c r="O7" s="1433"/>
      <c r="P7" s="128"/>
    </row>
    <row r="8" spans="1:16" s="1428" customFormat="1" x14ac:dyDescent="0.25">
      <c r="A8" s="1434"/>
      <c r="B8" s="1434"/>
      <c r="C8" s="133"/>
      <c r="D8" s="1435"/>
      <c r="F8" s="1458"/>
      <c r="H8" s="1436"/>
      <c r="I8" s="125"/>
      <c r="J8" s="1431"/>
      <c r="K8" s="1431"/>
      <c r="L8" s="1432"/>
      <c r="N8" s="127"/>
      <c r="O8" s="1433"/>
      <c r="P8" s="128"/>
    </row>
    <row r="9" spans="1:16" s="1428" customFormat="1" x14ac:dyDescent="0.25">
      <c r="A9" s="1464">
        <v>44494</v>
      </c>
      <c r="B9" s="139" t="s">
        <v>785</v>
      </c>
      <c r="C9" s="1476"/>
      <c r="D9" s="1491"/>
      <c r="E9" s="1492"/>
      <c r="F9" s="1492"/>
      <c r="G9" s="1492"/>
      <c r="H9" s="1502"/>
      <c r="J9" s="1431"/>
      <c r="K9" s="1431"/>
      <c r="L9" s="1432"/>
      <c r="N9" s="127"/>
      <c r="O9" s="1433"/>
      <c r="P9" s="128"/>
    </row>
    <row r="10" spans="1:16" s="1428" customFormat="1" x14ac:dyDescent="0.25">
      <c r="A10" s="1466"/>
      <c r="B10" s="1466"/>
      <c r="C10" s="1476"/>
      <c r="D10" s="1491"/>
      <c r="E10" s="1492"/>
      <c r="F10" s="1492"/>
      <c r="G10" s="1492"/>
      <c r="H10" s="1465"/>
      <c r="I10" s="1465"/>
      <c r="J10" s="1431"/>
      <c r="K10" s="315"/>
      <c r="L10" s="1432"/>
      <c r="N10" s="127"/>
      <c r="O10" s="1433"/>
      <c r="P10" s="128"/>
    </row>
    <row r="11" spans="1:16" s="1428" customFormat="1" x14ac:dyDescent="0.25">
      <c r="A11" s="1466"/>
      <c r="B11" s="1466"/>
      <c r="C11" s="1476"/>
      <c r="D11" s="1491"/>
      <c r="E11" s="1492"/>
      <c r="F11" s="1492"/>
      <c r="G11" s="1492"/>
      <c r="H11" s="1465"/>
      <c r="I11" s="1465"/>
      <c r="J11" s="1431"/>
      <c r="K11" s="1431"/>
      <c r="L11" s="1432"/>
      <c r="N11" s="127"/>
      <c r="O11" s="1433"/>
      <c r="P11" s="128"/>
    </row>
    <row r="13" spans="1:16" s="1428" customFormat="1" x14ac:dyDescent="0.25">
      <c r="A13" s="16" t="s">
        <v>40</v>
      </c>
      <c r="E13" s="1467" t="s">
        <v>786</v>
      </c>
      <c r="K13" s="1468"/>
    </row>
    <row r="14" spans="1:16" s="1428" customFormat="1" x14ac:dyDescent="0.25">
      <c r="A14" s="1427" t="s">
        <v>1143</v>
      </c>
      <c r="D14" s="1469"/>
      <c r="E14" s="1467" t="s">
        <v>731</v>
      </c>
      <c r="K14" s="1468"/>
    </row>
    <row r="15" spans="1:16" s="1428" customFormat="1" x14ac:dyDescent="0.25">
      <c r="A15" s="1427"/>
      <c r="B15" s="1470" t="s">
        <v>732</v>
      </c>
      <c r="C15" s="1470"/>
      <c r="D15" s="1469"/>
      <c r="E15" s="1505"/>
      <c r="K15" s="1468"/>
    </row>
    <row r="16" spans="1:16" s="1428" customFormat="1" x14ac:dyDescent="0.25">
      <c r="A16" s="1427" t="s">
        <v>733</v>
      </c>
      <c r="B16" s="1471" t="s">
        <v>734</v>
      </c>
      <c r="C16" s="1471"/>
      <c r="D16" s="1472"/>
      <c r="E16" s="1478"/>
      <c r="F16" s="1452"/>
      <c r="K16" s="1468"/>
    </row>
    <row r="17" spans="1:11" s="1428" customFormat="1" x14ac:dyDescent="0.25">
      <c r="A17" s="1427"/>
      <c r="B17" s="1470" t="s">
        <v>735</v>
      </c>
      <c r="C17" s="1470"/>
      <c r="D17" s="1473"/>
      <c r="E17" s="1505"/>
      <c r="K17" s="1468"/>
    </row>
    <row r="18" spans="1:11" s="1428" customFormat="1" x14ac:dyDescent="0.25">
      <c r="A18" s="1427"/>
      <c r="B18" s="1470"/>
      <c r="C18" s="1470"/>
      <c r="D18" s="1473"/>
      <c r="E18" s="1388"/>
      <c r="K18" s="1468"/>
    </row>
    <row r="19" spans="1:11" s="1428" customFormat="1" x14ac:dyDescent="0.25">
      <c r="A19" s="1427"/>
      <c r="B19" s="1470"/>
      <c r="C19" s="1470"/>
      <c r="D19" s="1473"/>
      <c r="E19" s="1467" t="s">
        <v>787</v>
      </c>
      <c r="K19" s="1468"/>
    </row>
    <row r="20" spans="1:11" s="1428" customFormat="1" x14ac:dyDescent="0.25">
      <c r="A20" s="1474" t="s">
        <v>788</v>
      </c>
      <c r="B20" s="1470"/>
      <c r="C20" s="1470"/>
      <c r="D20" s="1469"/>
      <c r="E20" s="1467" t="s">
        <v>731</v>
      </c>
      <c r="K20" s="1468"/>
    </row>
    <row r="21" spans="1:11" s="1428" customFormat="1" x14ac:dyDescent="0.25">
      <c r="A21" s="1427"/>
      <c r="B21" s="1470" t="s">
        <v>732</v>
      </c>
      <c r="C21" s="1470"/>
      <c r="D21" s="1469"/>
      <c r="E21" s="1505"/>
      <c r="K21" s="1468"/>
    </row>
    <row r="22" spans="1:11" s="1428" customFormat="1" x14ac:dyDescent="0.25">
      <c r="A22" s="1427" t="s">
        <v>733</v>
      </c>
      <c r="B22" s="1471" t="s">
        <v>734</v>
      </c>
      <c r="C22" s="1471"/>
      <c r="D22" s="1472">
        <v>7.4999999999999997E-2</v>
      </c>
      <c r="E22" s="1478"/>
      <c r="F22" s="1452"/>
      <c r="K22" s="1468"/>
    </row>
    <row r="23" spans="1:11" s="1428" customFormat="1" x14ac:dyDescent="0.25">
      <c r="A23" s="1427"/>
      <c r="B23" s="1470" t="s">
        <v>735</v>
      </c>
      <c r="C23" s="1470"/>
      <c r="D23" s="1473"/>
      <c r="E23" s="1505"/>
      <c r="F23" s="1452"/>
      <c r="K23" s="1468"/>
    </row>
    <row r="24" spans="1:11" s="1428" customFormat="1" x14ac:dyDescent="0.25">
      <c r="A24" s="1427" t="s">
        <v>736</v>
      </c>
      <c r="B24" s="1471" t="s">
        <v>737</v>
      </c>
      <c r="C24" s="1471"/>
      <c r="D24" s="1472">
        <v>0.05</v>
      </c>
      <c r="E24" s="1478"/>
      <c r="K24" s="1468"/>
    </row>
    <row r="25" spans="1:11" s="1428" customFormat="1" x14ac:dyDescent="0.25">
      <c r="A25" s="1427"/>
      <c r="B25" s="1470" t="s">
        <v>738</v>
      </c>
      <c r="C25" s="1470"/>
      <c r="D25" s="1473"/>
      <c r="E25" s="1505"/>
      <c r="K25" s="1468"/>
    </row>
    <row r="26" spans="1:11" s="1428" customFormat="1" x14ac:dyDescent="0.25">
      <c r="A26" s="1427" t="s">
        <v>739</v>
      </c>
      <c r="B26" s="1471" t="s">
        <v>740</v>
      </c>
      <c r="C26" s="1471"/>
      <c r="D26" s="1472">
        <v>2.5000000000000001E-2</v>
      </c>
      <c r="E26" s="1478"/>
      <c r="K26" s="1468"/>
    </row>
    <row r="27" spans="1:11" s="1428" customFormat="1" x14ac:dyDescent="0.25">
      <c r="B27" s="1470" t="s">
        <v>741</v>
      </c>
      <c r="C27" s="1470"/>
      <c r="D27" s="1473"/>
      <c r="E27" s="1505"/>
      <c r="K27" s="1468"/>
    </row>
    <row r="28" spans="1:11" s="1428" customFormat="1" x14ac:dyDescent="0.25">
      <c r="D28" s="1469"/>
      <c r="K28" s="1468"/>
    </row>
    <row r="29" spans="1:11" s="1428" customFormat="1" x14ac:dyDescent="0.25">
      <c r="A29" s="16" t="s">
        <v>1144</v>
      </c>
      <c r="F29" s="1138" t="s">
        <v>667</v>
      </c>
      <c r="G29" s="1138" t="s">
        <v>668</v>
      </c>
      <c r="H29" s="117" t="s">
        <v>724</v>
      </c>
      <c r="K29" s="1468"/>
    </row>
    <row r="30" spans="1:11" x14ac:dyDescent="0.25">
      <c r="A30" s="173">
        <v>44561</v>
      </c>
      <c r="C30" s="620"/>
      <c r="D30" s="1491"/>
      <c r="E30" s="620"/>
      <c r="F30" s="1492"/>
      <c r="G30" s="1492"/>
      <c r="H30" s="1494"/>
    </row>
    <row r="31" spans="1:11" x14ac:dyDescent="0.25">
      <c r="A31" s="171"/>
      <c r="C31" s="1476"/>
      <c r="D31" s="1491"/>
      <c r="E31" s="620"/>
      <c r="F31" s="1493"/>
      <c r="G31" s="1492"/>
      <c r="H31" s="1434"/>
    </row>
    <row r="32" spans="1:11" x14ac:dyDescent="0.25">
      <c r="A32" s="171"/>
      <c r="D32" s="155"/>
      <c r="H32" s="171"/>
    </row>
    <row r="33" spans="1:8" x14ac:dyDescent="0.25">
      <c r="A33" s="173">
        <v>44561</v>
      </c>
      <c r="C33" s="620"/>
      <c r="D33" s="1491"/>
      <c r="E33" s="620"/>
      <c r="F33" s="1492"/>
      <c r="G33" s="1492"/>
      <c r="H33" s="1494"/>
    </row>
    <row r="34" spans="1:8" x14ac:dyDescent="0.25">
      <c r="A34" s="171"/>
      <c r="C34" s="1476"/>
      <c r="D34" s="1491"/>
      <c r="E34" s="620"/>
      <c r="F34" s="1493"/>
      <c r="G34" s="1492"/>
      <c r="H34" s="1434"/>
    </row>
    <row r="35" spans="1:8" x14ac:dyDescent="0.25">
      <c r="A35" s="142"/>
      <c r="D35" s="155"/>
      <c r="H35" s="171"/>
    </row>
    <row r="36" spans="1:8" x14ac:dyDescent="0.25">
      <c r="A36" s="173">
        <v>44926</v>
      </c>
      <c r="C36" s="620"/>
      <c r="D36" s="1491"/>
      <c r="E36" s="620"/>
      <c r="F36" s="1492"/>
      <c r="G36" s="1492"/>
      <c r="H36" s="1494"/>
    </row>
    <row r="37" spans="1:8" x14ac:dyDescent="0.25">
      <c r="A37" s="171"/>
      <c r="C37" s="1476"/>
      <c r="D37" s="1491"/>
      <c r="E37" s="620"/>
      <c r="F37" s="1493"/>
      <c r="G37" s="1492"/>
      <c r="H37" s="1434"/>
    </row>
    <row r="38" spans="1:8" x14ac:dyDescent="0.25">
      <c r="A38" s="142"/>
      <c r="D38" s="155"/>
      <c r="H38" s="171"/>
    </row>
    <row r="39" spans="1:8" x14ac:dyDescent="0.25">
      <c r="A39" s="173">
        <v>45291</v>
      </c>
      <c r="C39" s="620"/>
      <c r="D39" s="1491"/>
      <c r="E39" s="620"/>
      <c r="F39" s="1492"/>
      <c r="G39" s="1492"/>
      <c r="H39" s="1494"/>
    </row>
    <row r="40" spans="1:8" x14ac:dyDescent="0.25">
      <c r="C40" s="1476"/>
      <c r="D40" s="1491"/>
      <c r="E40" s="620"/>
      <c r="F40" s="1493"/>
      <c r="G40" s="1492"/>
      <c r="H40" s="1434"/>
    </row>
  </sheetData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ED207B"/>
  </sheetPr>
  <dimension ref="A1:P13"/>
  <sheetViews>
    <sheetView zoomScaleNormal="100" workbookViewId="0">
      <selection activeCell="A4" sqref="A4"/>
    </sheetView>
  </sheetViews>
  <sheetFormatPr baseColWidth="10" defaultColWidth="10.85546875" defaultRowHeight="15" x14ac:dyDescent="0.25"/>
  <cols>
    <col min="1" max="1" width="5.140625" style="296" customWidth="1"/>
    <col min="2" max="2" width="12.7109375" style="296" customWidth="1"/>
    <col min="3" max="3" width="6.28515625" style="296" customWidth="1"/>
    <col min="4" max="4" width="10" style="296" customWidth="1"/>
    <col min="5" max="5" width="10.5703125" style="296" customWidth="1"/>
    <col min="6" max="6" width="8" style="296" customWidth="1"/>
    <col min="7" max="7" width="9.7109375" style="296" customWidth="1"/>
    <col min="8" max="8" width="10.140625" style="296" customWidth="1"/>
    <col min="9" max="9" width="5.5703125" style="296" bestFit="1" customWidth="1"/>
    <col min="10" max="10" width="6.42578125" style="296" customWidth="1"/>
    <col min="11" max="11" width="9" style="296" customWidth="1"/>
    <col min="12" max="12" width="9.85546875" style="296" customWidth="1"/>
    <col min="13" max="13" width="9" style="296" bestFit="1" customWidth="1"/>
    <col min="14" max="14" width="10" style="296" bestFit="1" customWidth="1"/>
    <col min="15" max="15" width="9" style="296" bestFit="1" customWidth="1"/>
    <col min="16" max="16" width="10" style="296" bestFit="1" customWidth="1"/>
    <col min="17" max="16384" width="10.85546875" style="296"/>
  </cols>
  <sheetData>
    <row r="1" spans="1:16" x14ac:dyDescent="0.25">
      <c r="A1" s="491" t="s">
        <v>789</v>
      </c>
    </row>
    <row r="2" spans="1:16" x14ac:dyDescent="0.25">
      <c r="A2" s="47" t="s">
        <v>1145</v>
      </c>
    </row>
    <row r="3" spans="1:16" x14ac:dyDescent="0.25">
      <c r="A3" s="1096" t="s">
        <v>808</v>
      </c>
    </row>
    <row r="4" spans="1:16" x14ac:dyDescent="0.25">
      <c r="A4" s="47"/>
    </row>
    <row r="5" spans="1:16" x14ac:dyDescent="0.25">
      <c r="A5" s="16" t="s">
        <v>3</v>
      </c>
    </row>
    <row r="6" spans="1:16" s="522" customFormat="1" ht="17.100000000000001" customHeight="1" x14ac:dyDescent="0.2">
      <c r="A6" s="2642" t="s">
        <v>790</v>
      </c>
      <c r="B6" s="2643"/>
      <c r="C6" s="2643"/>
      <c r="D6" s="2643"/>
      <c r="E6" s="2643"/>
      <c r="F6" s="2643"/>
      <c r="G6" s="2643"/>
      <c r="H6" s="2643"/>
      <c r="I6" s="2644"/>
      <c r="J6" s="1506"/>
      <c r="K6" s="1507"/>
      <c r="L6" s="1507"/>
      <c r="M6" s="1507"/>
      <c r="N6" s="1507"/>
      <c r="O6" s="1507"/>
      <c r="P6" s="1508"/>
    </row>
    <row r="7" spans="1:16" ht="15" customHeight="1" x14ac:dyDescent="0.25">
      <c r="A7" s="2645" t="s">
        <v>791</v>
      </c>
      <c r="B7" s="2645" t="s">
        <v>792</v>
      </c>
      <c r="C7" s="2645" t="s">
        <v>1146</v>
      </c>
      <c r="D7" s="2645" t="s">
        <v>794</v>
      </c>
      <c r="E7" s="2646" t="s">
        <v>1147</v>
      </c>
      <c r="F7" s="2647"/>
      <c r="G7" s="2645" t="s">
        <v>796</v>
      </c>
      <c r="H7" s="2645" t="s">
        <v>797</v>
      </c>
      <c r="I7" s="2645" t="s">
        <v>1148</v>
      </c>
      <c r="J7" s="2654" t="s">
        <v>1149</v>
      </c>
      <c r="K7" s="2638">
        <v>2021</v>
      </c>
      <c r="L7" s="2639"/>
      <c r="M7" s="2638">
        <v>2022</v>
      </c>
      <c r="N7" s="2639"/>
      <c r="O7" s="2638">
        <v>2023</v>
      </c>
      <c r="P7" s="2639"/>
    </row>
    <row r="8" spans="1:16" ht="46.5" customHeight="1" x14ac:dyDescent="0.25">
      <c r="A8" s="2645"/>
      <c r="B8" s="2645"/>
      <c r="C8" s="2645"/>
      <c r="D8" s="2645"/>
      <c r="E8" s="2648"/>
      <c r="F8" s="2649"/>
      <c r="G8" s="2645"/>
      <c r="H8" s="2645"/>
      <c r="I8" s="2645"/>
      <c r="J8" s="2655"/>
      <c r="K8" s="1509" t="s">
        <v>1150</v>
      </c>
      <c r="L8" s="1509" t="s">
        <v>1151</v>
      </c>
      <c r="M8" s="1509" t="s">
        <v>1150</v>
      </c>
      <c r="N8" s="1509" t="s">
        <v>1151</v>
      </c>
      <c r="O8" s="1509" t="s">
        <v>1150</v>
      </c>
      <c r="P8" s="1509" t="s">
        <v>1151</v>
      </c>
    </row>
    <row r="9" spans="1:16" s="991" customFormat="1" ht="27.75" customHeight="1" x14ac:dyDescent="0.25">
      <c r="A9" s="1510" t="s">
        <v>801</v>
      </c>
      <c r="B9" s="1511" t="s">
        <v>1152</v>
      </c>
      <c r="C9" s="1510" t="s">
        <v>801</v>
      </c>
      <c r="D9" s="1512" t="s">
        <v>801</v>
      </c>
      <c r="E9" s="2640" t="s">
        <v>803</v>
      </c>
      <c r="F9" s="2641"/>
      <c r="G9" s="1513">
        <v>34710</v>
      </c>
      <c r="H9" s="1512" t="s">
        <v>801</v>
      </c>
      <c r="I9" s="1510">
        <v>10</v>
      </c>
      <c r="J9" s="1510">
        <v>10</v>
      </c>
      <c r="K9" s="1514">
        <v>3471</v>
      </c>
      <c r="L9" s="1515">
        <v>17355</v>
      </c>
      <c r="M9" s="1514">
        <v>3471</v>
      </c>
      <c r="N9" s="1515">
        <f>+L9-M9</f>
        <v>13884</v>
      </c>
      <c r="O9" s="1514">
        <f>+M9</f>
        <v>3471</v>
      </c>
      <c r="P9" s="1515">
        <f>+N9-O9</f>
        <v>10413</v>
      </c>
    </row>
    <row r="10" spans="1:16" ht="45" customHeight="1" x14ac:dyDescent="0.25">
      <c r="A10" s="1516"/>
      <c r="B10" s="1517"/>
      <c r="C10" s="1516"/>
      <c r="D10" s="1518"/>
      <c r="E10" s="2640"/>
      <c r="F10" s="2641"/>
      <c r="G10" s="1513"/>
      <c r="H10" s="1518"/>
      <c r="I10" s="1516"/>
      <c r="J10" s="1516"/>
      <c r="K10" s="1513"/>
      <c r="L10" s="1519"/>
      <c r="M10" s="1513"/>
      <c r="N10" s="1519"/>
      <c r="O10" s="1513"/>
      <c r="P10" s="1519"/>
    </row>
    <row r="11" spans="1:16" ht="60.75" customHeight="1" thickBot="1" x14ac:dyDescent="0.3">
      <c r="A11" s="1520"/>
      <c r="B11" s="1521"/>
      <c r="C11" s="1520"/>
      <c r="D11" s="1522"/>
      <c r="E11" s="2650"/>
      <c r="F11" s="2651"/>
      <c r="G11" s="1523"/>
      <c r="H11" s="1522"/>
      <c r="I11" s="1520"/>
      <c r="J11" s="1520"/>
      <c r="K11" s="1523"/>
      <c r="L11" s="1524"/>
      <c r="M11" s="1523"/>
      <c r="N11" s="1524"/>
      <c r="O11" s="1523"/>
      <c r="P11" s="1524"/>
    </row>
    <row r="12" spans="1:16" ht="15.75" thickBot="1" x14ac:dyDescent="0.3">
      <c r="A12" s="1525"/>
      <c r="B12" s="1526"/>
      <c r="C12" s="1526"/>
      <c r="D12" s="1527"/>
      <c r="E12" s="2652"/>
      <c r="F12" s="2653"/>
      <c r="G12" s="1528"/>
      <c r="H12" s="1528"/>
      <c r="I12" s="1528"/>
      <c r="J12" s="1528"/>
      <c r="K12" s="1529"/>
      <c r="L12" s="1528"/>
      <c r="M12" s="1528"/>
      <c r="N12" s="1528"/>
      <c r="O12" s="1528"/>
      <c r="P12" s="1528"/>
    </row>
    <row r="13" spans="1:16" ht="20.100000000000001" customHeight="1" thickTop="1" x14ac:dyDescent="0.25">
      <c r="A13" s="31" t="s">
        <v>1153</v>
      </c>
      <c r="J13" s="31"/>
    </row>
  </sheetData>
  <mergeCells count="17">
    <mergeCell ref="E11:F11"/>
    <mergeCell ref="E12:F12"/>
    <mergeCell ref="J7:J8"/>
    <mergeCell ref="K7:L7"/>
    <mergeCell ref="M7:N7"/>
    <mergeCell ref="O7:P7"/>
    <mergeCell ref="E9:F9"/>
    <mergeCell ref="E10:F10"/>
    <mergeCell ref="A6:I6"/>
    <mergeCell ref="A7:A8"/>
    <mergeCell ref="B7:B8"/>
    <mergeCell ref="C7:C8"/>
    <mergeCell ref="D7:D8"/>
    <mergeCell ref="E7:F8"/>
    <mergeCell ref="G7:G8"/>
    <mergeCell ref="H7:H8"/>
    <mergeCell ref="I7:I8"/>
  </mergeCells>
  <pageMargins left="0.78740157480314965" right="0.78740157480314965" top="1.2204724409448819" bottom="0.70866141732283472" header="0" footer="0"/>
  <pageSetup paperSize="9" scale="90" orientation="landscape" horizontalDpi="4294967293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ED207B"/>
  </sheetPr>
  <dimension ref="A1:P22"/>
  <sheetViews>
    <sheetView zoomScaleNormal="100" workbookViewId="0">
      <selection activeCell="A4" sqref="A4"/>
    </sheetView>
  </sheetViews>
  <sheetFormatPr baseColWidth="10" defaultColWidth="10.85546875" defaultRowHeight="15" x14ac:dyDescent="0.25"/>
  <cols>
    <col min="1" max="1" width="5.42578125" style="296" customWidth="1"/>
    <col min="2" max="2" width="20.85546875" style="296" bestFit="1" customWidth="1"/>
    <col min="3" max="3" width="6.140625" style="296" customWidth="1"/>
    <col min="4" max="4" width="10.85546875" style="296"/>
    <col min="5" max="6" width="10.7109375" style="296" customWidth="1"/>
    <col min="7" max="7" width="10.85546875" style="296"/>
    <col min="8" max="10" width="10.7109375" style="296" customWidth="1"/>
    <col min="11" max="16384" width="10.85546875" style="296"/>
  </cols>
  <sheetData>
    <row r="1" spans="1:16" s="1428" customFormat="1" x14ac:dyDescent="0.25">
      <c r="A1" s="67" t="s">
        <v>806</v>
      </c>
    </row>
    <row r="2" spans="1:16" s="1428" customFormat="1" x14ac:dyDescent="0.25">
      <c r="A2" s="47" t="s">
        <v>807</v>
      </c>
    </row>
    <row r="3" spans="1:16" s="1428" customFormat="1" x14ac:dyDescent="0.25">
      <c r="A3" s="1096" t="s">
        <v>808</v>
      </c>
    </row>
    <row r="5" spans="1:16" x14ac:dyDescent="0.25">
      <c r="A5" s="16" t="s">
        <v>40</v>
      </c>
    </row>
    <row r="6" spans="1:16" s="522" customFormat="1" ht="17.100000000000001" customHeight="1" x14ac:dyDescent="0.25">
      <c r="A6" s="135" t="s">
        <v>809</v>
      </c>
    </row>
    <row r="7" spans="1:16" s="522" customFormat="1" ht="17.100000000000001" customHeight="1" x14ac:dyDescent="0.25">
      <c r="A7" s="2657" t="s">
        <v>790</v>
      </c>
      <c r="B7" s="2658"/>
      <c r="C7" s="2658"/>
      <c r="D7" s="2658"/>
      <c r="E7" s="2658"/>
      <c r="F7" s="2658"/>
      <c r="G7" s="2658"/>
      <c r="H7" s="2658"/>
      <c r="I7" s="2659"/>
      <c r="J7" s="1533"/>
      <c r="K7" s="1534"/>
      <c r="L7" s="1534"/>
      <c r="M7" s="1534"/>
      <c r="N7" s="1534"/>
      <c r="O7" s="1534"/>
      <c r="P7" s="1535"/>
    </row>
    <row r="8" spans="1:16" ht="15" customHeight="1" x14ac:dyDescent="0.25">
      <c r="A8" s="2660" t="s">
        <v>791</v>
      </c>
      <c r="B8" s="2660" t="s">
        <v>792</v>
      </c>
      <c r="C8" s="2660" t="s">
        <v>793</v>
      </c>
      <c r="D8" s="2660" t="s">
        <v>794</v>
      </c>
      <c r="E8" s="2661" t="s">
        <v>1147</v>
      </c>
      <c r="F8" s="2662"/>
      <c r="G8" s="2660" t="s">
        <v>796</v>
      </c>
      <c r="H8" s="2660" t="s">
        <v>797</v>
      </c>
      <c r="I8" s="2660" t="s">
        <v>798</v>
      </c>
      <c r="J8" s="2660" t="s">
        <v>1154</v>
      </c>
      <c r="K8" s="2671">
        <v>2021</v>
      </c>
      <c r="L8" s="2672"/>
      <c r="M8" s="2671">
        <v>2022</v>
      </c>
      <c r="N8" s="2672"/>
      <c r="O8" s="2671">
        <v>2023</v>
      </c>
      <c r="P8" s="2672"/>
    </row>
    <row r="9" spans="1:16" ht="47.25" customHeight="1" x14ac:dyDescent="0.25">
      <c r="A9" s="2660"/>
      <c r="B9" s="2660"/>
      <c r="C9" s="2660"/>
      <c r="D9" s="2660"/>
      <c r="E9" s="2663"/>
      <c r="F9" s="2664"/>
      <c r="G9" s="2660"/>
      <c r="H9" s="2660"/>
      <c r="I9" s="2660"/>
      <c r="J9" s="2660"/>
      <c r="K9" s="1536" t="s">
        <v>1150</v>
      </c>
      <c r="L9" s="1536" t="s">
        <v>800</v>
      </c>
      <c r="M9" s="1536" t="s">
        <v>1150</v>
      </c>
      <c r="N9" s="1536" t="s">
        <v>800</v>
      </c>
      <c r="O9" s="1536" t="s">
        <v>1150</v>
      </c>
      <c r="P9" s="1536" t="s">
        <v>800</v>
      </c>
    </row>
    <row r="10" spans="1:16" ht="44.25" customHeight="1" x14ac:dyDescent="0.25">
      <c r="A10" s="984"/>
      <c r="B10" s="986"/>
      <c r="C10" s="984"/>
      <c r="D10" s="985"/>
      <c r="E10" s="2669"/>
      <c r="F10" s="2670"/>
      <c r="G10" s="987"/>
      <c r="H10" s="985"/>
      <c r="I10" s="984"/>
      <c r="J10" s="984"/>
      <c r="K10" s="990"/>
      <c r="L10" s="989"/>
      <c r="M10" s="990"/>
      <c r="N10" s="989"/>
      <c r="O10" s="990"/>
      <c r="P10" s="989"/>
    </row>
    <row r="11" spans="1:16" x14ac:dyDescent="0.25">
      <c r="J11" s="31"/>
    </row>
    <row r="12" spans="1:16" s="522" customFormat="1" ht="17.100000000000001" customHeight="1" x14ac:dyDescent="0.25">
      <c r="A12" s="135" t="s">
        <v>810</v>
      </c>
    </row>
    <row r="13" spans="1:16" s="522" customFormat="1" ht="17.100000000000001" customHeight="1" x14ac:dyDescent="0.25">
      <c r="A13" s="2657" t="s">
        <v>790</v>
      </c>
      <c r="B13" s="2658"/>
      <c r="C13" s="2658"/>
      <c r="D13" s="2658"/>
      <c r="E13" s="2658"/>
      <c r="F13" s="2658"/>
      <c r="G13" s="2658"/>
      <c r="H13" s="2658"/>
      <c r="I13" s="2659"/>
      <c r="J13" s="1533"/>
      <c r="K13" s="1534"/>
      <c r="L13" s="1534"/>
      <c r="M13" s="1534"/>
      <c r="N13" s="1534"/>
      <c r="O13" s="1534"/>
      <c r="P13" s="1535"/>
    </row>
    <row r="14" spans="1:16" ht="15" customHeight="1" x14ac:dyDescent="0.25">
      <c r="A14" s="2656" t="s">
        <v>791</v>
      </c>
      <c r="B14" s="2656" t="s">
        <v>792</v>
      </c>
      <c r="C14" s="2656" t="s">
        <v>793</v>
      </c>
      <c r="D14" s="2656" t="s">
        <v>794</v>
      </c>
      <c r="E14" s="2665" t="s">
        <v>1147</v>
      </c>
      <c r="F14" s="2666"/>
      <c r="G14" s="2656" t="s">
        <v>796</v>
      </c>
      <c r="H14" s="2656" t="s">
        <v>797</v>
      </c>
      <c r="I14" s="2656" t="s">
        <v>798</v>
      </c>
      <c r="J14" s="2656" t="s">
        <v>1154</v>
      </c>
      <c r="K14" s="2680">
        <v>2021</v>
      </c>
      <c r="L14" s="2681"/>
      <c r="M14" s="2680">
        <v>2022</v>
      </c>
      <c r="N14" s="2681"/>
      <c r="O14" s="2680">
        <v>2023</v>
      </c>
      <c r="P14" s="2681"/>
    </row>
    <row r="15" spans="1:16" ht="48" customHeight="1" x14ac:dyDescent="0.25">
      <c r="A15" s="2656"/>
      <c r="B15" s="2656"/>
      <c r="C15" s="2656"/>
      <c r="D15" s="2656"/>
      <c r="E15" s="2667"/>
      <c r="F15" s="2668"/>
      <c r="G15" s="2656"/>
      <c r="H15" s="2656"/>
      <c r="I15" s="2656"/>
      <c r="J15" s="2656"/>
      <c r="K15" s="1538" t="s">
        <v>1155</v>
      </c>
      <c r="L15" s="1538" t="s">
        <v>811</v>
      </c>
      <c r="M15" s="1538" t="s">
        <v>1155</v>
      </c>
      <c r="N15" s="1538" t="s">
        <v>811</v>
      </c>
      <c r="O15" s="1538" t="s">
        <v>1155</v>
      </c>
      <c r="P15" s="1538" t="s">
        <v>811</v>
      </c>
    </row>
    <row r="16" spans="1:16" ht="45" customHeight="1" x14ac:dyDescent="0.25">
      <c r="A16" s="984"/>
      <c r="B16" s="986"/>
      <c r="C16" s="984"/>
      <c r="D16" s="985"/>
      <c r="E16" s="2669"/>
      <c r="F16" s="2670"/>
      <c r="G16" s="987"/>
      <c r="H16" s="985"/>
      <c r="I16" s="984"/>
      <c r="J16" s="984"/>
      <c r="K16" s="990"/>
      <c r="L16" s="989"/>
      <c r="M16" s="990"/>
      <c r="N16" s="989"/>
      <c r="O16" s="990"/>
      <c r="P16" s="989"/>
    </row>
    <row r="18" spans="1:16" s="522" customFormat="1" ht="17.100000000000001" customHeight="1" x14ac:dyDescent="0.25">
      <c r="A18" s="135" t="s">
        <v>1156</v>
      </c>
    </row>
    <row r="19" spans="1:16" s="522" customFormat="1" ht="17.100000000000001" customHeight="1" x14ac:dyDescent="0.25">
      <c r="A19" s="2657" t="s">
        <v>790</v>
      </c>
      <c r="B19" s="2658"/>
      <c r="C19" s="2658"/>
      <c r="D19" s="2658"/>
      <c r="E19" s="2658"/>
      <c r="F19" s="2658"/>
      <c r="G19" s="2658"/>
      <c r="H19" s="2658"/>
      <c r="I19" s="2659"/>
      <c r="J19" s="1533"/>
      <c r="K19" s="1534"/>
      <c r="L19" s="1534"/>
      <c r="M19" s="1534"/>
      <c r="N19" s="1534"/>
      <c r="O19" s="1534"/>
      <c r="P19" s="1535"/>
    </row>
    <row r="20" spans="1:16" ht="15" customHeight="1" x14ac:dyDescent="0.25">
      <c r="A20" s="2673" t="s">
        <v>791</v>
      </c>
      <c r="B20" s="2673" t="s">
        <v>792</v>
      </c>
      <c r="C20" s="2673" t="s">
        <v>793</v>
      </c>
      <c r="D20" s="2673" t="s">
        <v>794</v>
      </c>
      <c r="E20" s="2674" t="s">
        <v>1147</v>
      </c>
      <c r="F20" s="2675"/>
      <c r="G20" s="2673" t="s">
        <v>796</v>
      </c>
      <c r="H20" s="2673" t="s">
        <v>797</v>
      </c>
      <c r="I20" s="2673" t="s">
        <v>798</v>
      </c>
      <c r="J20" s="2673" t="s">
        <v>1157</v>
      </c>
      <c r="K20" s="2678">
        <v>2021</v>
      </c>
      <c r="L20" s="2679"/>
      <c r="M20" s="2678">
        <v>2022</v>
      </c>
      <c r="N20" s="2679"/>
      <c r="O20" s="2678">
        <v>2023</v>
      </c>
      <c r="P20" s="2679"/>
    </row>
    <row r="21" spans="1:16" ht="46.5" customHeight="1" x14ac:dyDescent="0.25">
      <c r="A21" s="2673"/>
      <c r="B21" s="2673"/>
      <c r="C21" s="2673"/>
      <c r="D21" s="2673"/>
      <c r="E21" s="2676"/>
      <c r="F21" s="2677"/>
      <c r="G21" s="2673"/>
      <c r="H21" s="2673"/>
      <c r="I21" s="2673"/>
      <c r="J21" s="2673"/>
      <c r="K21" s="1539" t="s">
        <v>799</v>
      </c>
      <c r="L21" s="1539" t="s">
        <v>800</v>
      </c>
      <c r="M21" s="1539" t="s">
        <v>799</v>
      </c>
      <c r="N21" s="1539" t="s">
        <v>800</v>
      </c>
      <c r="O21" s="1539" t="s">
        <v>799</v>
      </c>
      <c r="P21" s="1539" t="s">
        <v>800</v>
      </c>
    </row>
    <row r="22" spans="1:16" ht="45" customHeight="1" x14ac:dyDescent="0.25">
      <c r="A22" s="984"/>
      <c r="B22" s="986"/>
      <c r="C22" s="984"/>
      <c r="D22" s="985"/>
      <c r="E22" s="2669"/>
      <c r="F22" s="2670"/>
      <c r="G22" s="987"/>
      <c r="H22" s="985"/>
      <c r="I22" s="984"/>
      <c r="J22" s="984"/>
      <c r="K22" s="990"/>
      <c r="L22" s="989"/>
      <c r="M22" s="990"/>
      <c r="N22" s="989"/>
      <c r="O22" s="990"/>
      <c r="P22" s="989"/>
    </row>
  </sheetData>
  <mergeCells count="42">
    <mergeCell ref="M8:N8"/>
    <mergeCell ref="O8:P8"/>
    <mergeCell ref="K14:L14"/>
    <mergeCell ref="M14:N14"/>
    <mergeCell ref="O14:P14"/>
    <mergeCell ref="K20:L20"/>
    <mergeCell ref="M20:N20"/>
    <mergeCell ref="O20:P20"/>
    <mergeCell ref="H20:H21"/>
    <mergeCell ref="I20:I21"/>
    <mergeCell ref="J20:J21"/>
    <mergeCell ref="E22:F22"/>
    <mergeCell ref="K8:L8"/>
    <mergeCell ref="I14:I15"/>
    <mergeCell ref="J14:J15"/>
    <mergeCell ref="E16:F16"/>
    <mergeCell ref="A19:I19"/>
    <mergeCell ref="A20:A21"/>
    <mergeCell ref="B20:B21"/>
    <mergeCell ref="C20:C21"/>
    <mergeCell ref="D20:D21"/>
    <mergeCell ref="E20:F21"/>
    <mergeCell ref="G20:G21"/>
    <mergeCell ref="J8:J9"/>
    <mergeCell ref="E10:F10"/>
    <mergeCell ref="A13:I13"/>
    <mergeCell ref="A14:A15"/>
    <mergeCell ref="H14:H15"/>
    <mergeCell ref="A7:I7"/>
    <mergeCell ref="A8:A9"/>
    <mergeCell ref="B8:B9"/>
    <mergeCell ref="C8:C9"/>
    <mergeCell ref="D8:D9"/>
    <mergeCell ref="E8:F9"/>
    <mergeCell ref="G8:G9"/>
    <mergeCell ref="H8:H9"/>
    <mergeCell ref="I8:I9"/>
    <mergeCell ref="B14:B15"/>
    <mergeCell ref="C14:C15"/>
    <mergeCell ref="D14:D15"/>
    <mergeCell ref="E14:F15"/>
    <mergeCell ref="G14:G15"/>
  </mergeCells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rgb="FFED207B"/>
  </sheetPr>
  <dimension ref="A1:O21"/>
  <sheetViews>
    <sheetView zoomScaleNormal="100" zoomScalePageLayoutView="115" workbookViewId="0">
      <selection activeCell="A4" sqref="A4"/>
    </sheetView>
  </sheetViews>
  <sheetFormatPr baseColWidth="10" defaultColWidth="10.85546875" defaultRowHeight="15" x14ac:dyDescent="0.25"/>
  <cols>
    <col min="1" max="1" width="6.28515625" style="296" customWidth="1"/>
    <col min="2" max="2" width="20.85546875" style="296" bestFit="1" customWidth="1"/>
    <col min="3" max="3" width="7.140625" style="991" customWidth="1"/>
    <col min="4" max="4" width="10.85546875" style="991"/>
    <col min="5" max="5" width="26.5703125" style="296" customWidth="1"/>
    <col min="6" max="6" width="10.5703125" style="296" customWidth="1"/>
    <col min="7" max="7" width="10.85546875" style="296"/>
    <col min="8" max="8" width="10.28515625" style="296" customWidth="1"/>
    <col min="9" max="9" width="11" style="296" customWidth="1"/>
    <col min="10" max="15" width="10.7109375" style="296" customWidth="1"/>
    <col min="16" max="16384" width="10.85546875" style="296"/>
  </cols>
  <sheetData>
    <row r="1" spans="1:15" s="1428" customFormat="1" x14ac:dyDescent="0.25">
      <c r="A1" s="67" t="s">
        <v>812</v>
      </c>
      <c r="C1" s="1466"/>
      <c r="D1" s="1466"/>
    </row>
    <row r="2" spans="1:15" s="1428" customFormat="1" x14ac:dyDescent="0.25">
      <c r="A2" s="47" t="s">
        <v>813</v>
      </c>
      <c r="C2" s="1466"/>
      <c r="D2" s="1466"/>
    </row>
    <row r="3" spans="1:15" s="1428" customFormat="1" x14ac:dyDescent="0.25">
      <c r="A3" s="1096" t="s">
        <v>808</v>
      </c>
      <c r="C3" s="1466"/>
      <c r="D3" s="1466"/>
    </row>
    <row r="4" spans="1:15" x14ac:dyDescent="0.25">
      <c r="A4" s="39"/>
    </row>
    <row r="5" spans="1:15" x14ac:dyDescent="0.25">
      <c r="A5" s="361" t="s">
        <v>3</v>
      </c>
    </row>
    <row r="6" spans="1:15" ht="17.100000000000001" customHeight="1" x14ac:dyDescent="0.25">
      <c r="A6" s="2684" t="s">
        <v>790</v>
      </c>
      <c r="B6" s="2684"/>
      <c r="C6" s="2684"/>
      <c r="D6" s="2684"/>
      <c r="E6" s="2684"/>
      <c r="F6" s="2684"/>
      <c r="G6" s="2684"/>
      <c r="H6" s="2684"/>
      <c r="I6" s="2684"/>
      <c r="J6" s="2684"/>
      <c r="K6" s="2684"/>
      <c r="L6" s="2684"/>
      <c r="M6" s="2684"/>
      <c r="N6" s="2684"/>
      <c r="O6" s="2684"/>
    </row>
    <row r="7" spans="1:15" ht="17.100000000000001" customHeight="1" x14ac:dyDescent="0.25">
      <c r="A7" s="2685" t="s">
        <v>814</v>
      </c>
      <c r="B7" s="2685" t="s">
        <v>792</v>
      </c>
      <c r="C7" s="2685" t="s">
        <v>793</v>
      </c>
      <c r="D7" s="2685" t="s">
        <v>794</v>
      </c>
      <c r="E7" s="2685" t="s">
        <v>795</v>
      </c>
      <c r="F7" s="2685" t="s">
        <v>796</v>
      </c>
      <c r="G7" s="2685" t="s">
        <v>797</v>
      </c>
      <c r="H7" s="2685" t="s">
        <v>798</v>
      </c>
      <c r="I7" s="2685" t="s">
        <v>1154</v>
      </c>
      <c r="J7" s="2682">
        <v>2021</v>
      </c>
      <c r="K7" s="2683"/>
      <c r="L7" s="2682">
        <v>2022</v>
      </c>
      <c r="M7" s="2683"/>
      <c r="N7" s="2682">
        <v>2023</v>
      </c>
      <c r="O7" s="2683"/>
    </row>
    <row r="8" spans="1:15" ht="45" x14ac:dyDescent="0.25">
      <c r="A8" s="2685"/>
      <c r="B8" s="2685"/>
      <c r="C8" s="2685"/>
      <c r="D8" s="2685"/>
      <c r="E8" s="2685"/>
      <c r="F8" s="2685"/>
      <c r="G8" s="2685"/>
      <c r="H8" s="2685"/>
      <c r="I8" s="2685"/>
      <c r="J8" s="1540" t="s">
        <v>1158</v>
      </c>
      <c r="K8" s="1540" t="s">
        <v>800</v>
      </c>
      <c r="L8" s="1540" t="s">
        <v>815</v>
      </c>
      <c r="M8" s="1540" t="s">
        <v>800</v>
      </c>
      <c r="N8" s="1540" t="s">
        <v>815</v>
      </c>
      <c r="O8" s="1540" t="s">
        <v>800</v>
      </c>
    </row>
    <row r="9" spans="1:15" ht="20.100000000000001" customHeight="1" x14ac:dyDescent="0.25">
      <c r="A9" s="984" t="s">
        <v>801</v>
      </c>
      <c r="B9" s="986" t="s">
        <v>802</v>
      </c>
      <c r="C9" s="984" t="s">
        <v>816</v>
      </c>
      <c r="D9" s="985" t="s">
        <v>801</v>
      </c>
      <c r="E9" s="986" t="s">
        <v>803</v>
      </c>
      <c r="F9" s="987">
        <v>49920</v>
      </c>
      <c r="G9" s="985" t="s">
        <v>801</v>
      </c>
      <c r="H9" s="984" t="s">
        <v>801</v>
      </c>
      <c r="I9" s="984" t="s">
        <v>801</v>
      </c>
      <c r="J9" s="990">
        <v>6240</v>
      </c>
      <c r="K9" s="1541">
        <v>24960</v>
      </c>
      <c r="L9" s="990">
        <f>+J9</f>
        <v>6240</v>
      </c>
      <c r="M9" s="1541">
        <f t="shared" ref="M9" si="0">+K9-L9</f>
        <v>18720</v>
      </c>
      <c r="N9" s="990">
        <v>5950</v>
      </c>
      <c r="O9" s="1541">
        <f>+M9-N9</f>
        <v>12770</v>
      </c>
    </row>
    <row r="10" spans="1:15" ht="45" x14ac:dyDescent="0.25">
      <c r="A10" s="984">
        <v>6061</v>
      </c>
      <c r="B10" s="986" t="s">
        <v>817</v>
      </c>
      <c r="C10" s="984" t="s">
        <v>818</v>
      </c>
      <c r="D10" s="985">
        <v>44270</v>
      </c>
      <c r="E10" s="986" t="s">
        <v>1159</v>
      </c>
      <c r="F10" s="987">
        <v>3220</v>
      </c>
      <c r="G10" s="985">
        <v>44270</v>
      </c>
      <c r="H10" s="984">
        <v>10</v>
      </c>
      <c r="I10" s="984" t="s">
        <v>819</v>
      </c>
      <c r="J10" s="988"/>
      <c r="K10" s="1097"/>
      <c r="L10" s="988"/>
      <c r="M10" s="1097"/>
      <c r="N10" s="988"/>
      <c r="O10" s="1097"/>
    </row>
    <row r="11" spans="1:15" customFormat="1" ht="45" x14ac:dyDescent="0.25">
      <c r="A11" s="984">
        <v>6062</v>
      </c>
      <c r="B11" s="986" t="s">
        <v>820</v>
      </c>
      <c r="C11" s="984" t="s">
        <v>821</v>
      </c>
      <c r="D11" s="985">
        <v>44305</v>
      </c>
      <c r="E11" s="986" t="s">
        <v>1159</v>
      </c>
      <c r="F11" s="987">
        <v>840</v>
      </c>
      <c r="G11" s="985">
        <v>44305</v>
      </c>
      <c r="H11" s="984">
        <v>10</v>
      </c>
      <c r="I11" s="984" t="s">
        <v>819</v>
      </c>
      <c r="J11" s="988"/>
      <c r="K11" s="1097"/>
      <c r="L11" s="988"/>
      <c r="M11" s="1097"/>
      <c r="N11" s="988"/>
      <c r="O11" s="1097"/>
    </row>
    <row r="12" spans="1:15" ht="45" x14ac:dyDescent="0.25">
      <c r="A12" s="984">
        <v>6063</v>
      </c>
      <c r="B12" s="986" t="s">
        <v>822</v>
      </c>
      <c r="C12" s="984" t="s">
        <v>823</v>
      </c>
      <c r="D12" s="985">
        <v>44326</v>
      </c>
      <c r="E12" s="986" t="s">
        <v>1160</v>
      </c>
      <c r="F12" s="987">
        <v>920</v>
      </c>
      <c r="G12" s="985">
        <v>44326</v>
      </c>
      <c r="H12" s="984">
        <v>4</v>
      </c>
      <c r="I12" s="984" t="s">
        <v>825</v>
      </c>
      <c r="J12" s="988"/>
      <c r="K12" s="1097"/>
      <c r="L12" s="988"/>
      <c r="M12" s="1097"/>
      <c r="N12" s="988"/>
      <c r="O12" s="1097"/>
    </row>
    <row r="13" spans="1:15" ht="45" x14ac:dyDescent="0.25">
      <c r="A13" s="984">
        <v>6064</v>
      </c>
      <c r="B13" s="986" t="s">
        <v>826</v>
      </c>
      <c r="C13" s="984" t="s">
        <v>827</v>
      </c>
      <c r="D13" s="985">
        <v>44410</v>
      </c>
      <c r="E13" s="986" t="s">
        <v>1161</v>
      </c>
      <c r="F13" s="987">
        <v>1440</v>
      </c>
      <c r="G13" s="985">
        <v>44410</v>
      </c>
      <c r="H13" s="984">
        <v>8</v>
      </c>
      <c r="I13" s="984" t="s">
        <v>828</v>
      </c>
      <c r="J13" s="988"/>
      <c r="K13" s="1097"/>
      <c r="L13" s="988"/>
      <c r="M13" s="1097"/>
      <c r="N13" s="988"/>
      <c r="O13" s="1097"/>
    </row>
    <row r="14" spans="1:15" ht="45" x14ac:dyDescent="0.25">
      <c r="A14" s="984">
        <v>6065</v>
      </c>
      <c r="B14" s="986" t="s">
        <v>829</v>
      </c>
      <c r="C14" s="984" t="s">
        <v>830</v>
      </c>
      <c r="D14" s="985">
        <v>44424</v>
      </c>
      <c r="E14" s="986" t="s">
        <v>824</v>
      </c>
      <c r="F14" s="987">
        <v>900</v>
      </c>
      <c r="G14" s="985">
        <v>44426</v>
      </c>
      <c r="H14" s="984">
        <v>4</v>
      </c>
      <c r="I14" s="984" t="s">
        <v>831</v>
      </c>
      <c r="J14" s="988"/>
      <c r="K14" s="1097"/>
      <c r="L14" s="988"/>
      <c r="M14" s="1097"/>
      <c r="N14" s="988"/>
      <c r="O14" s="1097"/>
    </row>
    <row r="15" spans="1:15" ht="45" x14ac:dyDescent="0.25">
      <c r="A15" s="984">
        <v>6066</v>
      </c>
      <c r="B15" s="986" t="s">
        <v>832</v>
      </c>
      <c r="C15" s="984" t="s">
        <v>833</v>
      </c>
      <c r="D15" s="985">
        <v>44459</v>
      </c>
      <c r="E15" s="986" t="s">
        <v>1162</v>
      </c>
      <c r="F15" s="987">
        <v>1840</v>
      </c>
      <c r="G15" s="985">
        <v>44460</v>
      </c>
      <c r="H15" s="984">
        <v>4</v>
      </c>
      <c r="I15" s="984" t="s">
        <v>831</v>
      </c>
      <c r="J15" s="988"/>
      <c r="K15" s="1097"/>
      <c r="L15" s="988"/>
      <c r="M15" s="1097"/>
      <c r="N15" s="988"/>
      <c r="O15" s="1097"/>
    </row>
    <row r="16" spans="1:15" ht="20.100000000000001" customHeight="1" thickBot="1" x14ac:dyDescent="0.3">
      <c r="A16" s="1544"/>
      <c r="B16" s="1545"/>
      <c r="C16" s="1544"/>
      <c r="D16" s="1546"/>
      <c r="E16" s="1545"/>
      <c r="F16" s="1547"/>
      <c r="G16" s="1546"/>
      <c r="H16" s="1544"/>
      <c r="I16" s="992" t="s">
        <v>819</v>
      </c>
      <c r="J16" s="993"/>
      <c r="K16" s="1098"/>
      <c r="L16" s="993"/>
      <c r="M16" s="1098"/>
      <c r="N16" s="993"/>
      <c r="O16" s="1098"/>
    </row>
    <row r="17" spans="1:15" ht="15.75" thickBot="1" x14ac:dyDescent="0.3">
      <c r="A17" s="1542"/>
      <c r="B17" s="1543"/>
      <c r="C17" s="1542"/>
      <c r="D17" s="321"/>
      <c r="E17" s="322"/>
      <c r="F17" s="1548"/>
      <c r="G17" s="323"/>
      <c r="H17" s="323"/>
      <c r="I17" s="323"/>
      <c r="J17" s="1548"/>
      <c r="K17" s="1548"/>
      <c r="L17" s="1548"/>
      <c r="M17" s="1548"/>
      <c r="N17" s="1548"/>
      <c r="O17" s="1548"/>
    </row>
    <row r="18" spans="1:15" ht="20.100000000000001" customHeight="1" thickTop="1" x14ac:dyDescent="0.25">
      <c r="I18" s="296" t="s">
        <v>834</v>
      </c>
    </row>
    <row r="19" spans="1:15" x14ac:dyDescent="0.25">
      <c r="I19" s="172" t="s">
        <v>835</v>
      </c>
    </row>
    <row r="20" spans="1:15" x14ac:dyDescent="0.25">
      <c r="I20" s="172" t="s">
        <v>1163</v>
      </c>
    </row>
    <row r="21" spans="1:15" x14ac:dyDescent="0.25">
      <c r="I21" s="172"/>
    </row>
  </sheetData>
  <mergeCells count="13">
    <mergeCell ref="J7:K7"/>
    <mergeCell ref="L7:M7"/>
    <mergeCell ref="N7:O7"/>
    <mergeCell ref="A6:O6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00B0F0"/>
  </sheetPr>
  <dimension ref="A1:I38"/>
  <sheetViews>
    <sheetView zoomScaleNormal="100" zoomScalePageLayoutView="160" workbookViewId="0">
      <selection activeCell="A4" sqref="A4"/>
    </sheetView>
  </sheetViews>
  <sheetFormatPr baseColWidth="10" defaultColWidth="10.85546875" defaultRowHeight="15" x14ac:dyDescent="0.25"/>
  <cols>
    <col min="1" max="1" width="6.7109375" style="31" customWidth="1"/>
    <col min="2" max="2" width="5.7109375" style="31" customWidth="1"/>
    <col min="3" max="3" width="15" style="31" customWidth="1"/>
    <col min="4" max="4" width="7.28515625" style="31" bestFit="1" customWidth="1"/>
    <col min="5" max="5" width="8" style="31" bestFit="1" customWidth="1"/>
    <col min="6" max="7" width="13.42578125" style="31" customWidth="1"/>
    <col min="8" max="8" width="6.7109375" style="31" customWidth="1"/>
    <col min="9" max="9" width="10.5703125" style="31" bestFit="1" customWidth="1"/>
    <col min="10" max="16384" width="10.85546875" style="31"/>
  </cols>
  <sheetData>
    <row r="1" spans="1:9" x14ac:dyDescent="0.25">
      <c r="A1" s="16" t="s">
        <v>1164</v>
      </c>
    </row>
    <row r="2" spans="1:9" x14ac:dyDescent="0.25">
      <c r="A2" s="31" t="s">
        <v>837</v>
      </c>
    </row>
    <row r="3" spans="1:9" x14ac:dyDescent="0.25">
      <c r="A3" s="1096" t="s">
        <v>808</v>
      </c>
    </row>
    <row r="5" spans="1:9" x14ac:dyDescent="0.25">
      <c r="A5" s="16" t="s">
        <v>3</v>
      </c>
      <c r="B5" s="111"/>
      <c r="C5" s="111"/>
      <c r="D5" s="111"/>
      <c r="E5" s="111"/>
      <c r="F5" s="111"/>
      <c r="G5" s="111"/>
      <c r="H5" s="111"/>
      <c r="I5" s="111"/>
    </row>
    <row r="6" spans="1:9" x14ac:dyDescent="0.25">
      <c r="D6" s="1549" t="s">
        <v>56</v>
      </c>
      <c r="E6" s="1549" t="s">
        <v>425</v>
      </c>
      <c r="F6" s="1549"/>
      <c r="G6" s="1549" t="s">
        <v>2</v>
      </c>
    </row>
    <row r="7" spans="1:9" x14ac:dyDescent="0.25">
      <c r="A7" s="1550" t="s">
        <v>665</v>
      </c>
      <c r="B7" s="996" t="s">
        <v>683</v>
      </c>
      <c r="C7" s="874"/>
      <c r="D7" s="997" t="s">
        <v>839</v>
      </c>
      <c r="E7" s="1551" t="s">
        <v>840</v>
      </c>
      <c r="F7" s="996" t="s">
        <v>841</v>
      </c>
      <c r="G7" s="997" t="s">
        <v>841</v>
      </c>
    </row>
    <row r="8" spans="1:9" s="57" customFormat="1" x14ac:dyDescent="0.25">
      <c r="A8" s="1628"/>
      <c r="B8" s="1629"/>
      <c r="C8" s="1128"/>
      <c r="D8" s="1621"/>
      <c r="E8" s="1099"/>
      <c r="F8" s="118"/>
      <c r="G8" s="1624"/>
    </row>
    <row r="9" spans="1:9" s="57" customFormat="1" x14ac:dyDescent="0.25">
      <c r="A9" s="1628"/>
      <c r="B9" s="1629"/>
      <c r="C9" s="1128"/>
      <c r="D9" s="1621"/>
      <c r="E9" s="1099"/>
      <c r="F9" s="118"/>
      <c r="G9" s="1624"/>
    </row>
    <row r="10" spans="1:9" s="57" customFormat="1" x14ac:dyDescent="0.25">
      <c r="A10" s="1630"/>
      <c r="B10" s="1100"/>
      <c r="C10" s="1129"/>
      <c r="D10" s="1622"/>
      <c r="E10" s="1101"/>
      <c r="F10" s="1000"/>
      <c r="G10" s="1625"/>
    </row>
    <row r="11" spans="1:9" s="57" customFormat="1" hidden="1" x14ac:dyDescent="0.25">
      <c r="A11" s="1555"/>
      <c r="B11" s="124" t="s">
        <v>842</v>
      </c>
      <c r="D11" s="1621"/>
      <c r="E11" s="999"/>
      <c r="F11" s="1000"/>
      <c r="G11" s="1625"/>
    </row>
    <row r="12" spans="1:9" s="57" customFormat="1" x14ac:dyDescent="0.25">
      <c r="A12" s="193"/>
      <c r="B12" s="123"/>
      <c r="D12" s="1621"/>
      <c r="E12" s="119"/>
      <c r="F12" s="120"/>
      <c r="G12" s="1626"/>
    </row>
    <row r="13" spans="1:9" s="57" customFormat="1" x14ac:dyDescent="0.25">
      <c r="A13" s="1557"/>
      <c r="B13" s="124" t="s">
        <v>843</v>
      </c>
      <c r="D13" s="1621"/>
      <c r="E13" s="1099"/>
      <c r="F13" s="1102"/>
      <c r="G13" s="1552"/>
    </row>
    <row r="14" spans="1:9" s="57" customFormat="1" x14ac:dyDescent="0.25">
      <c r="A14" s="1557"/>
      <c r="B14" s="124"/>
      <c r="D14" s="1621"/>
      <c r="E14" s="1099"/>
      <c r="F14" s="1102"/>
      <c r="G14" s="1552"/>
    </row>
    <row r="15" spans="1:9" s="57" customFormat="1" x14ac:dyDescent="0.25">
      <c r="A15" s="1558"/>
      <c r="B15" s="1001"/>
      <c r="C15" s="885"/>
      <c r="D15" s="1622"/>
      <c r="E15" s="1101"/>
      <c r="F15" s="1103"/>
      <c r="G15" s="1627"/>
      <c r="H15" s="1559"/>
    </row>
    <row r="16" spans="1:9" s="57" customFormat="1" hidden="1" x14ac:dyDescent="0.25">
      <c r="A16" s="193"/>
      <c r="B16" s="123"/>
      <c r="D16" s="1623"/>
      <c r="E16" s="999"/>
      <c r="F16" s="1000" t="str">
        <f>IF(E16="","",D16*E16)</f>
        <v/>
      </c>
      <c r="G16" s="1554"/>
      <c r="H16" s="1559"/>
    </row>
    <row r="17" spans="1:8" s="57" customFormat="1" x14ac:dyDescent="0.25">
      <c r="A17" s="1560" t="s">
        <v>844</v>
      </c>
      <c r="B17" s="124" t="s">
        <v>845</v>
      </c>
      <c r="D17" s="1621"/>
      <c r="E17" s="122"/>
      <c r="F17" s="121"/>
      <c r="G17" s="1624"/>
      <c r="H17" s="1559"/>
    </row>
    <row r="18" spans="1:8" s="57" customFormat="1" x14ac:dyDescent="0.25">
      <c r="A18" s="1561" t="s">
        <v>844</v>
      </c>
      <c r="B18" s="1106"/>
      <c r="C18" s="1129"/>
      <c r="D18" s="1622"/>
      <c r="E18" s="1104"/>
      <c r="F18" s="1000"/>
      <c r="G18" s="1625"/>
      <c r="H18" s="1559"/>
    </row>
    <row r="19" spans="1:8" s="57" customFormat="1" hidden="1" x14ac:dyDescent="0.25">
      <c r="A19" s="193"/>
      <c r="B19" s="123"/>
      <c r="D19" s="1621"/>
      <c r="E19" s="122"/>
      <c r="F19" s="121" t="str">
        <f>IF(E19="","",D19*E19)</f>
        <v/>
      </c>
      <c r="G19" s="1624"/>
      <c r="H19" s="1559"/>
    </row>
    <row r="20" spans="1:8" s="57" customFormat="1" hidden="1" x14ac:dyDescent="0.25">
      <c r="A20" s="193"/>
      <c r="B20" s="123"/>
      <c r="D20" s="1621"/>
      <c r="E20" s="1002"/>
      <c r="F20" s="1000" t="str">
        <f>IF(E20="","",D20*E20)</f>
        <v/>
      </c>
      <c r="G20" s="1625"/>
      <c r="H20" s="1559"/>
    </row>
    <row r="21" spans="1:8" s="57" customFormat="1" x14ac:dyDescent="0.25">
      <c r="A21" s="1560" t="s">
        <v>844</v>
      </c>
      <c r="B21" s="124" t="s">
        <v>846</v>
      </c>
      <c r="D21" s="1621"/>
      <c r="E21" s="122"/>
      <c r="F21" s="121"/>
      <c r="G21" s="1624"/>
      <c r="H21" s="1559"/>
    </row>
    <row r="22" spans="1:8" s="57" customFormat="1" x14ac:dyDescent="0.25">
      <c r="A22" s="1561" t="s">
        <v>844</v>
      </c>
      <c r="B22" s="1106"/>
      <c r="C22" s="1129"/>
      <c r="D22" s="1553"/>
      <c r="E22" s="1002"/>
      <c r="F22" s="1000"/>
      <c r="G22" s="1625"/>
      <c r="H22" s="1559"/>
    </row>
    <row r="23" spans="1:8" s="57" customFormat="1" x14ac:dyDescent="0.25">
      <c r="A23" s="1560">
        <v>44196</v>
      </c>
      <c r="B23" s="123" t="s">
        <v>847</v>
      </c>
      <c r="D23" s="1621"/>
      <c r="E23" s="1105"/>
      <c r="F23" s="1102"/>
      <c r="G23" s="1552"/>
      <c r="H23" s="1559"/>
    </row>
    <row r="24" spans="1:8" s="57" customFormat="1" x14ac:dyDescent="0.25">
      <c r="A24" s="193"/>
      <c r="B24" s="123"/>
      <c r="D24" s="1621"/>
      <c r="E24" s="1105"/>
      <c r="F24" s="1102"/>
      <c r="G24" s="1552"/>
      <c r="H24" s="1562"/>
    </row>
    <row r="25" spans="1:8" s="57" customFormat="1" hidden="1" x14ac:dyDescent="0.25">
      <c r="A25" s="193"/>
      <c r="B25" s="123"/>
      <c r="D25" s="1621"/>
      <c r="E25" s="1105"/>
      <c r="F25" s="1102"/>
      <c r="G25" s="1552">
        <f t="shared" ref="G25" si="0">+F25+F24</f>
        <v>0</v>
      </c>
      <c r="H25" s="1562"/>
    </row>
    <row r="26" spans="1:8" x14ac:dyDescent="0.25">
      <c r="A26" s="1563"/>
      <c r="B26" s="1001"/>
      <c r="C26" s="874"/>
      <c r="D26" s="1622"/>
      <c r="E26" s="1104"/>
      <c r="F26" s="1103"/>
      <c r="G26" s="1627"/>
      <c r="H26" s="1562"/>
    </row>
    <row r="28" spans="1:8" x14ac:dyDescent="0.25">
      <c r="A28" s="16" t="s">
        <v>40</v>
      </c>
    </row>
    <row r="29" spans="1:8" customFormat="1" x14ac:dyDescent="0.25">
      <c r="B29" t="s">
        <v>852</v>
      </c>
      <c r="E29" s="31"/>
      <c r="F29" s="1505"/>
    </row>
    <row r="30" spans="1:8" customFormat="1" x14ac:dyDescent="0.25">
      <c r="A30" s="132" t="s">
        <v>18</v>
      </c>
      <c r="B30" s="345" t="s">
        <v>545</v>
      </c>
      <c r="C30" s="345"/>
      <c r="D30" s="345"/>
      <c r="E30" s="874"/>
      <c r="F30" s="1482"/>
    </row>
    <row r="31" spans="1:8" customFormat="1" x14ac:dyDescent="0.25">
      <c r="B31" s="1631"/>
      <c r="C31" s="620"/>
      <c r="D31" s="620"/>
      <c r="E31" s="1128"/>
      <c r="F31" s="1483"/>
    </row>
    <row r="32" spans="1:8" customFormat="1" x14ac:dyDescent="0.25">
      <c r="E32" s="31"/>
      <c r="F32" s="1388"/>
    </row>
    <row r="33" spans="1:8" customFormat="1" x14ac:dyDescent="0.25">
      <c r="A33" s="16" t="s">
        <v>1144</v>
      </c>
      <c r="E33" s="31"/>
      <c r="F33" s="1138" t="s">
        <v>667</v>
      </c>
      <c r="G33" s="1138" t="s">
        <v>668</v>
      </c>
      <c r="H33" s="236" t="s">
        <v>724</v>
      </c>
    </row>
    <row r="34" spans="1:8" customFormat="1" x14ac:dyDescent="0.25">
      <c r="A34" s="171" t="s">
        <v>848</v>
      </c>
      <c r="B34" s="620"/>
      <c r="C34" s="620"/>
      <c r="D34" s="620"/>
      <c r="E34" s="1128"/>
      <c r="F34" s="1492"/>
      <c r="G34" s="1492"/>
      <c r="H34" s="1633"/>
    </row>
    <row r="35" spans="1:8" customFormat="1" x14ac:dyDescent="0.25">
      <c r="A35" s="171"/>
      <c r="B35" s="545"/>
      <c r="C35" s="620"/>
      <c r="D35" s="620"/>
      <c r="E35" s="1128"/>
      <c r="F35" s="1492"/>
      <c r="G35" s="1492"/>
      <c r="H35" s="171"/>
    </row>
    <row r="36" spans="1:8" customFormat="1" x14ac:dyDescent="0.25">
      <c r="A36" s="171"/>
      <c r="B36" s="103"/>
      <c r="E36" s="31"/>
      <c r="F36" s="1428"/>
      <c r="G36" s="1428"/>
      <c r="H36" s="171"/>
    </row>
    <row r="37" spans="1:8" customFormat="1" x14ac:dyDescent="0.25">
      <c r="A37" s="171" t="s">
        <v>694</v>
      </c>
      <c r="B37" s="620"/>
      <c r="C37" s="620"/>
      <c r="D37" s="620"/>
      <c r="E37" s="1128"/>
      <c r="F37" s="1492"/>
      <c r="G37" s="1492"/>
      <c r="H37" s="1632"/>
    </row>
    <row r="38" spans="1:8" customFormat="1" x14ac:dyDescent="0.25">
      <c r="B38" s="545"/>
      <c r="C38" s="620"/>
      <c r="D38" s="620"/>
      <c r="E38" s="1128"/>
      <c r="F38" s="1492"/>
      <c r="G38" s="1492"/>
    </row>
  </sheetData>
  <pageMargins left="0.78740157480314965" right="0.78740157480314965" top="1.2204724409448819" bottom="0.70866141732283472" header="0" footer="0"/>
  <pageSetup paperSize="9" scale="90" orientation="portrait" horizontalDpi="4294967293" verticalDpi="4294967293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rgb="FF00B0F0"/>
  </sheetPr>
  <dimension ref="A1:M33"/>
  <sheetViews>
    <sheetView zoomScaleNormal="100" zoomScalePageLayoutView="150" workbookViewId="0">
      <selection activeCell="A4" sqref="A4"/>
    </sheetView>
  </sheetViews>
  <sheetFormatPr baseColWidth="10" defaultRowHeight="15" x14ac:dyDescent="0.25"/>
  <cols>
    <col min="1" max="1" width="6.5703125" customWidth="1"/>
    <col min="2" max="2" width="5.7109375" customWidth="1"/>
    <col min="3" max="3" width="13.5703125" customWidth="1"/>
    <col min="4" max="4" width="12.42578125" customWidth="1"/>
    <col min="5" max="5" width="8" bestFit="1" customWidth="1"/>
    <col min="6" max="7" width="13.42578125" customWidth="1"/>
    <col min="8" max="8" width="6.7109375" customWidth="1"/>
  </cols>
  <sheetData>
    <row r="1" spans="1:8" s="178" customFormat="1" x14ac:dyDescent="0.25">
      <c r="A1" s="177" t="s">
        <v>849</v>
      </c>
    </row>
    <row r="2" spans="1:8" s="178" customFormat="1" x14ac:dyDescent="0.25">
      <c r="A2" s="178" t="s">
        <v>850</v>
      </c>
    </row>
    <row r="3" spans="1:8" s="178" customFormat="1" x14ac:dyDescent="0.25">
      <c r="A3" s="1096" t="s">
        <v>808</v>
      </c>
    </row>
    <row r="4" spans="1:8" s="178" customFormat="1" x14ac:dyDescent="0.25"/>
    <row r="5" spans="1:8" s="178" customFormat="1" x14ac:dyDescent="0.25">
      <c r="A5" s="177" t="s">
        <v>3</v>
      </c>
    </row>
    <row r="6" spans="1:8" s="178" customFormat="1" x14ac:dyDescent="0.25">
      <c r="D6" s="1564" t="s">
        <v>56</v>
      </c>
      <c r="E6" s="1565" t="s">
        <v>425</v>
      </c>
      <c r="F6" s="1564"/>
      <c r="G6" s="1564" t="s">
        <v>2</v>
      </c>
    </row>
    <row r="7" spans="1:8" s="178" customFormat="1" x14ac:dyDescent="0.25">
      <c r="A7" s="1566" t="s">
        <v>665</v>
      </c>
      <c r="B7" s="1005" t="s">
        <v>683</v>
      </c>
      <c r="C7" s="1009"/>
      <c r="D7" s="1006" t="s">
        <v>851</v>
      </c>
      <c r="E7" s="1006" t="s">
        <v>841</v>
      </c>
      <c r="F7" s="1005" t="s">
        <v>841</v>
      </c>
      <c r="G7" s="1006" t="s">
        <v>841</v>
      </c>
    </row>
    <row r="8" spans="1:8" s="179" customFormat="1" x14ac:dyDescent="0.25">
      <c r="A8" s="1634"/>
      <c r="B8" s="1635"/>
      <c r="C8" s="1118"/>
      <c r="D8" s="1636"/>
      <c r="E8" s="1637"/>
      <c r="F8" s="1567"/>
      <c r="G8" s="1643"/>
    </row>
    <row r="9" spans="1:8" s="180" customFormat="1" x14ac:dyDescent="0.25">
      <c r="A9" s="1634"/>
      <c r="B9" s="1107"/>
      <c r="C9" s="1638"/>
      <c r="D9" s="1636"/>
      <c r="E9" s="1637"/>
      <c r="F9" s="1567"/>
      <c r="G9" s="1644"/>
    </row>
    <row r="10" spans="1:8" s="180" customFormat="1" x14ac:dyDescent="0.25">
      <c r="A10" s="1639"/>
      <c r="B10" s="1108"/>
      <c r="C10" s="1640"/>
      <c r="D10" s="1641"/>
      <c r="E10" s="1642"/>
      <c r="F10" s="1570"/>
      <c r="G10" s="1645"/>
    </row>
    <row r="11" spans="1:8" s="180" customFormat="1" x14ac:dyDescent="0.25">
      <c r="A11" s="1571"/>
      <c r="B11" s="182"/>
      <c r="D11" s="1646"/>
      <c r="E11" s="1572"/>
      <c r="F11" s="1572"/>
      <c r="G11" s="1646"/>
    </row>
    <row r="12" spans="1:8" s="179" customFormat="1" x14ac:dyDescent="0.25">
      <c r="A12" s="1573"/>
      <c r="B12" s="181" t="s">
        <v>843</v>
      </c>
      <c r="D12" s="1636"/>
      <c r="E12" s="1637"/>
      <c r="F12" s="1644"/>
      <c r="G12" s="1567"/>
    </row>
    <row r="13" spans="1:8" s="180" customFormat="1" x14ac:dyDescent="0.25">
      <c r="A13" s="1574"/>
      <c r="B13" s="1007"/>
      <c r="C13" s="1569"/>
      <c r="D13" s="1641"/>
      <c r="E13" s="1642"/>
      <c r="F13" s="1645"/>
      <c r="G13" s="1647"/>
      <c r="H13" s="1559"/>
    </row>
    <row r="14" spans="1:8" s="180" customFormat="1" x14ac:dyDescent="0.25">
      <c r="A14" s="1575" t="s">
        <v>844</v>
      </c>
      <c r="B14" s="181" t="s">
        <v>845</v>
      </c>
      <c r="D14" s="1636"/>
      <c r="E14" s="1576"/>
      <c r="F14" s="1567"/>
      <c r="G14" s="1644"/>
      <c r="H14" s="1577"/>
    </row>
    <row r="15" spans="1:8" s="180" customFormat="1" x14ac:dyDescent="0.25">
      <c r="A15" s="1568" t="s">
        <v>844</v>
      </c>
      <c r="B15" s="1111"/>
      <c r="C15" s="1640"/>
      <c r="D15" s="1641"/>
      <c r="E15" s="1649"/>
      <c r="F15" s="1570"/>
      <c r="G15" s="1645"/>
      <c r="H15" s="1577"/>
    </row>
    <row r="16" spans="1:8" s="180" customFormat="1" x14ac:dyDescent="0.25">
      <c r="A16" s="1575" t="s">
        <v>844</v>
      </c>
      <c r="B16" s="181" t="s">
        <v>846</v>
      </c>
      <c r="D16" s="1644"/>
      <c r="E16" s="1576"/>
      <c r="F16" s="1567"/>
      <c r="G16" s="1644"/>
      <c r="H16" s="1577"/>
    </row>
    <row r="17" spans="1:13" s="179" customFormat="1" x14ac:dyDescent="0.25">
      <c r="A17" s="1568" t="s">
        <v>844</v>
      </c>
      <c r="B17" s="1111"/>
      <c r="C17" s="1640"/>
      <c r="D17" s="1570"/>
      <c r="E17" s="1578"/>
      <c r="F17" s="1570"/>
      <c r="G17" s="1645"/>
      <c r="H17" s="1579"/>
    </row>
    <row r="18" spans="1:13" s="179" customFormat="1" x14ac:dyDescent="0.25">
      <c r="A18" s="1571" t="s">
        <v>844</v>
      </c>
      <c r="B18" s="182" t="s">
        <v>847</v>
      </c>
      <c r="D18" s="1648"/>
      <c r="E18" s="1109"/>
      <c r="F18" s="1644"/>
      <c r="G18" s="1567"/>
      <c r="H18" s="1562"/>
    </row>
    <row r="19" spans="1:13" s="178" customFormat="1" x14ac:dyDescent="0.25">
      <c r="A19" s="1009"/>
      <c r="B19" s="1009"/>
      <c r="C19" s="1009"/>
      <c r="D19" s="1649"/>
      <c r="E19" s="1110"/>
      <c r="F19" s="1645"/>
      <c r="G19" s="1647"/>
      <c r="H19" s="1562"/>
    </row>
    <row r="20" spans="1:13" s="178" customFormat="1" x14ac:dyDescent="0.25">
      <c r="H20" s="1580"/>
      <c r="I20" s="183"/>
    </row>
    <row r="21" spans="1:13" s="178" customFormat="1" x14ac:dyDescent="0.25">
      <c r="A21" s="177" t="s">
        <v>40</v>
      </c>
      <c r="I21" s="183"/>
    </row>
    <row r="22" spans="1:13" s="178" customFormat="1" x14ac:dyDescent="0.25">
      <c r="B22" s="178" t="s">
        <v>852</v>
      </c>
      <c r="F22" s="1650"/>
      <c r="I22" s="183"/>
    </row>
    <row r="23" spans="1:13" s="178" customFormat="1" x14ac:dyDescent="0.25">
      <c r="A23" s="184" t="s">
        <v>18</v>
      </c>
      <c r="B23" s="1009" t="s">
        <v>545</v>
      </c>
      <c r="C23" s="1009"/>
      <c r="D23" s="1009"/>
      <c r="E23" s="1009"/>
      <c r="F23" s="1651"/>
      <c r="I23" s="183"/>
    </row>
    <row r="24" spans="1:13" s="178" customFormat="1" x14ac:dyDescent="0.25">
      <c r="B24" s="1117"/>
      <c r="C24" s="1118"/>
      <c r="D24" s="1118"/>
      <c r="E24" s="1118"/>
      <c r="F24" s="1652"/>
      <c r="I24" s="183"/>
    </row>
    <row r="25" spans="1:13" s="178" customFormat="1" x14ac:dyDescent="0.25">
      <c r="I25" s="183"/>
    </row>
    <row r="26" spans="1:13" s="178" customFormat="1" x14ac:dyDescent="0.25">
      <c r="A26" s="177" t="s">
        <v>1144</v>
      </c>
      <c r="F26" s="1138" t="s">
        <v>667</v>
      </c>
      <c r="G26" s="1138" t="s">
        <v>668</v>
      </c>
      <c r="H26" s="236" t="s">
        <v>724</v>
      </c>
    </row>
    <row r="27" spans="1:13" s="1582" customFormat="1" ht="12.95" customHeight="1" x14ac:dyDescent="0.25">
      <c r="A27" s="1581" t="s">
        <v>853</v>
      </c>
      <c r="B27" s="1112"/>
      <c r="C27" s="1113"/>
      <c r="D27" s="1113"/>
      <c r="E27" s="1653"/>
      <c r="F27" s="1654"/>
      <c r="G27" s="1655"/>
      <c r="H27" s="1656"/>
      <c r="J27" s="1585"/>
      <c r="K27" s="1585"/>
      <c r="L27" s="1585"/>
      <c r="M27" s="1586"/>
    </row>
    <row r="28" spans="1:13" s="1582" customFormat="1" ht="12.95" customHeight="1" x14ac:dyDescent="0.25">
      <c r="A28" s="1581"/>
      <c r="B28" s="1112"/>
      <c r="C28" s="1113"/>
      <c r="D28" s="1113"/>
      <c r="E28" s="1653"/>
      <c r="F28" s="1654"/>
      <c r="G28" s="1655"/>
      <c r="H28" s="1587"/>
      <c r="J28" s="1585"/>
      <c r="K28" s="1585"/>
      <c r="L28" s="1585"/>
      <c r="M28" s="1586"/>
    </row>
    <row r="29" spans="1:13" s="178" customFormat="1" x14ac:dyDescent="0.25">
      <c r="A29" s="1581"/>
      <c r="B29" s="186"/>
      <c r="C29" s="185"/>
      <c r="D29" s="185"/>
      <c r="F29" s="1583"/>
      <c r="G29" s="1584"/>
      <c r="H29" s="1587"/>
    </row>
    <row r="30" spans="1:13" s="178" customFormat="1" x14ac:dyDescent="0.25">
      <c r="A30" s="1581" t="s">
        <v>854</v>
      </c>
      <c r="B30" s="1112"/>
      <c r="C30" s="1113"/>
      <c r="D30" s="1113"/>
      <c r="E30" s="1118"/>
      <c r="F30" s="1654"/>
      <c r="G30" s="1655"/>
      <c r="H30" s="1632"/>
    </row>
    <row r="31" spans="1:13" s="178" customFormat="1" x14ac:dyDescent="0.25">
      <c r="A31" s="1581"/>
      <c r="B31" s="1112"/>
      <c r="C31" s="1113"/>
      <c r="D31" s="1113"/>
      <c r="E31" s="1118"/>
      <c r="F31" s="1654"/>
      <c r="G31" s="1655"/>
      <c r="H31" s="1587"/>
      <c r="I31" s="183"/>
    </row>
    <row r="32" spans="1:13" s="178" customFormat="1" x14ac:dyDescent="0.25">
      <c r="B32" s="189"/>
    </row>
    <row r="33" spans="2:2" s="178" customFormat="1" x14ac:dyDescent="0.25">
      <c r="B33" s="189"/>
    </row>
  </sheetData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00B0F0"/>
  </sheetPr>
  <dimension ref="A1:L32"/>
  <sheetViews>
    <sheetView zoomScaleNormal="100" zoomScalePageLayoutView="140" workbookViewId="0">
      <selection activeCell="A4" sqref="A4"/>
    </sheetView>
  </sheetViews>
  <sheetFormatPr baseColWidth="10" defaultRowHeight="15" x14ac:dyDescent="0.25"/>
  <cols>
    <col min="1" max="1" width="6.5703125" customWidth="1"/>
    <col min="2" max="2" width="5.7109375" customWidth="1"/>
    <col min="3" max="3" width="17.85546875" customWidth="1"/>
    <col min="4" max="4" width="8" customWidth="1"/>
    <col min="5" max="6" width="13.42578125" customWidth="1"/>
    <col min="7" max="7" width="10.140625" bestFit="1" customWidth="1"/>
    <col min="8" max="8" width="17.140625" customWidth="1"/>
  </cols>
  <sheetData>
    <row r="1" spans="1:8" s="31" customFormat="1" x14ac:dyDescent="0.25">
      <c r="A1" s="16" t="s">
        <v>855</v>
      </c>
    </row>
    <row r="2" spans="1:8" s="31" customFormat="1" x14ac:dyDescent="0.25">
      <c r="A2" s="31" t="s">
        <v>856</v>
      </c>
    </row>
    <row r="3" spans="1:8" s="31" customFormat="1" x14ac:dyDescent="0.25">
      <c r="A3" s="1096" t="s">
        <v>808</v>
      </c>
    </row>
    <row r="4" spans="1:8" s="31" customFormat="1" x14ac:dyDescent="0.25"/>
    <row r="5" spans="1:8" s="31" customFormat="1" x14ac:dyDescent="0.25">
      <c r="A5" s="16" t="s">
        <v>3</v>
      </c>
      <c r="B5" s="111"/>
      <c r="C5" s="111"/>
      <c r="D5" s="111"/>
      <c r="E5" s="111"/>
      <c r="F5" s="111"/>
      <c r="G5" s="111"/>
    </row>
    <row r="6" spans="1:8" s="31" customFormat="1" x14ac:dyDescent="0.25">
      <c r="D6" s="1549" t="s">
        <v>56</v>
      </c>
      <c r="E6" s="1565" t="s">
        <v>425</v>
      </c>
      <c r="F6" s="1549" t="s">
        <v>2</v>
      </c>
      <c r="G6" s="1549" t="s">
        <v>876</v>
      </c>
    </row>
    <row r="7" spans="1:8" s="31" customFormat="1" x14ac:dyDescent="0.25">
      <c r="A7" s="1566" t="s">
        <v>665</v>
      </c>
      <c r="B7" s="996" t="s">
        <v>683</v>
      </c>
      <c r="C7" s="874"/>
      <c r="D7" s="997" t="s">
        <v>839</v>
      </c>
      <c r="E7" s="1006" t="s">
        <v>841</v>
      </c>
      <c r="F7" s="996" t="s">
        <v>841</v>
      </c>
      <c r="G7" s="997" t="s">
        <v>841</v>
      </c>
    </row>
    <row r="8" spans="1:8" s="57" customFormat="1" x14ac:dyDescent="0.25">
      <c r="A8" s="1628"/>
      <c r="B8" s="1629"/>
      <c r="C8" s="1128"/>
      <c r="D8" s="1621"/>
      <c r="E8" s="1657"/>
      <c r="F8" s="1658"/>
      <c r="G8" s="1588"/>
    </row>
    <row r="9" spans="1:8" s="57" customFormat="1" x14ac:dyDescent="0.25">
      <c r="A9" s="1669"/>
      <c r="B9" s="1100"/>
      <c r="C9" s="1129"/>
      <c r="D9" s="1622"/>
      <c r="E9" s="1659"/>
      <c r="F9" s="1660"/>
      <c r="G9" s="1554"/>
    </row>
    <row r="10" spans="1:8" s="57" customFormat="1" x14ac:dyDescent="0.25">
      <c r="A10" s="1557"/>
      <c r="B10" s="123"/>
      <c r="D10" s="1621"/>
      <c r="E10" s="1661"/>
      <c r="F10" s="1662"/>
      <c r="G10" s="1552"/>
    </row>
    <row r="11" spans="1:8" s="57" customFormat="1" x14ac:dyDescent="0.25">
      <c r="A11" s="1591" t="s">
        <v>1166</v>
      </c>
      <c r="B11" s="1100"/>
      <c r="C11" s="1129"/>
      <c r="D11" s="1622"/>
      <c r="E11" s="1663"/>
      <c r="F11" s="1660"/>
      <c r="G11" s="1625"/>
    </row>
    <row r="12" spans="1:8" s="57" customFormat="1" x14ac:dyDescent="0.25">
      <c r="A12" s="1560"/>
      <c r="B12" s="124"/>
      <c r="D12" s="1621"/>
      <c r="E12" s="1593"/>
      <c r="F12" s="1662"/>
      <c r="G12" s="1552"/>
    </row>
    <row r="13" spans="1:8" s="57" customFormat="1" x14ac:dyDescent="0.25">
      <c r="A13" s="1591" t="s">
        <v>858</v>
      </c>
      <c r="B13" s="1100"/>
      <c r="C13" s="1129"/>
      <c r="D13" s="1622"/>
      <c r="E13" s="1663"/>
      <c r="F13" s="1660"/>
      <c r="G13" s="1554"/>
    </row>
    <row r="14" spans="1:8" s="57" customFormat="1" x14ac:dyDescent="0.25">
      <c r="A14" s="1560"/>
      <c r="B14" s="124"/>
      <c r="D14" s="1621"/>
      <c r="E14" s="1667"/>
      <c r="F14" s="1662"/>
      <c r="G14" s="1552"/>
    </row>
    <row r="15" spans="1:8" s="57" customFormat="1" x14ac:dyDescent="0.25">
      <c r="A15" s="1561" t="s">
        <v>859</v>
      </c>
      <c r="B15" s="1106"/>
      <c r="C15" s="1129"/>
      <c r="D15" s="1622"/>
      <c r="E15" s="1663"/>
      <c r="F15" s="1660"/>
      <c r="G15" s="1625"/>
    </row>
    <row r="16" spans="1:8" s="57" customFormat="1" x14ac:dyDescent="0.25">
      <c r="A16" s="1575" t="s">
        <v>844</v>
      </c>
      <c r="B16" s="181" t="s">
        <v>845</v>
      </c>
      <c r="D16" s="1621"/>
      <c r="E16" s="1593"/>
      <c r="F16" s="1662"/>
      <c r="G16" s="1668"/>
      <c r="H16" s="1559"/>
    </row>
    <row r="17" spans="1:12" s="57" customFormat="1" x14ac:dyDescent="0.25">
      <c r="A17" s="1563" t="s">
        <v>844</v>
      </c>
      <c r="B17" s="1106"/>
      <c r="C17" s="1129"/>
      <c r="D17" s="1622"/>
      <c r="E17" s="1663"/>
      <c r="F17" s="1660"/>
      <c r="G17" s="1554"/>
      <c r="H17" s="1559"/>
    </row>
    <row r="18" spans="1:12" s="57" customFormat="1" x14ac:dyDescent="0.25">
      <c r="A18" s="1560" t="s">
        <v>844</v>
      </c>
      <c r="B18" s="124" t="s">
        <v>846</v>
      </c>
      <c r="D18" s="1621"/>
      <c r="E18" s="1593"/>
      <c r="F18" s="1662"/>
      <c r="G18" s="1552"/>
      <c r="H18" s="1559"/>
    </row>
    <row r="19" spans="1:12" s="57" customFormat="1" x14ac:dyDescent="0.25">
      <c r="A19" s="1561" t="s">
        <v>844</v>
      </c>
      <c r="B19" s="1106"/>
      <c r="C19" s="1129"/>
      <c r="D19" s="1553"/>
      <c r="E19" s="1592"/>
      <c r="F19" s="1665"/>
      <c r="G19" s="1554"/>
      <c r="H19" s="1562"/>
    </row>
    <row r="20" spans="1:12" s="57" customFormat="1" x14ac:dyDescent="0.25">
      <c r="A20" s="1563" t="s">
        <v>844</v>
      </c>
      <c r="B20" s="1001" t="s">
        <v>847</v>
      </c>
      <c r="C20" s="1594"/>
      <c r="D20" s="1664"/>
      <c r="E20" s="1663"/>
      <c r="F20" s="1666"/>
      <c r="G20" s="1554"/>
      <c r="H20" s="1562"/>
    </row>
    <row r="21" spans="1:12" s="31" customFormat="1" x14ac:dyDescent="0.25"/>
    <row r="22" spans="1:12" s="31" customFormat="1" x14ac:dyDescent="0.25">
      <c r="A22" s="16" t="s">
        <v>40</v>
      </c>
      <c r="H22" s="142"/>
    </row>
    <row r="23" spans="1:12" s="31" customFormat="1" x14ac:dyDescent="0.25">
      <c r="B23" s="31" t="s">
        <v>852</v>
      </c>
      <c r="E23" s="1505"/>
      <c r="H23" s="142"/>
    </row>
    <row r="24" spans="1:12" s="31" customFormat="1" x14ac:dyDescent="0.25">
      <c r="A24" s="137" t="s">
        <v>18</v>
      </c>
      <c r="B24" s="874" t="s">
        <v>545</v>
      </c>
      <c r="C24" s="874"/>
      <c r="D24" s="874"/>
      <c r="E24" s="1482"/>
      <c r="H24" s="142"/>
    </row>
    <row r="25" spans="1:12" s="31" customFormat="1" x14ac:dyDescent="0.25">
      <c r="B25" s="1631"/>
      <c r="C25" s="1128"/>
      <c r="D25" s="1128"/>
      <c r="E25" s="1670"/>
      <c r="H25" s="142"/>
    </row>
    <row r="26" spans="1:12" s="31" customFormat="1" x14ac:dyDescent="0.25">
      <c r="H26" s="142"/>
    </row>
    <row r="27" spans="1:12" s="31" customFormat="1" x14ac:dyDescent="0.25">
      <c r="A27" s="16" t="s">
        <v>1144</v>
      </c>
      <c r="E27" s="1138" t="s">
        <v>667</v>
      </c>
      <c r="F27" s="1138" t="s">
        <v>668</v>
      </c>
      <c r="G27" s="236" t="s">
        <v>724</v>
      </c>
      <c r="H27" s="142"/>
    </row>
    <row r="28" spans="1:12" s="1428" customFormat="1" ht="12.95" customHeight="1" x14ac:dyDescent="0.25">
      <c r="A28" s="131" t="s">
        <v>853</v>
      </c>
      <c r="B28" s="1115"/>
      <c r="C28" s="1671"/>
      <c r="D28" s="1672"/>
      <c r="E28" s="1672"/>
      <c r="F28" s="1673"/>
      <c r="G28" s="1494"/>
      <c r="I28" s="1465"/>
      <c r="J28" s="1465"/>
      <c r="K28" s="1465"/>
      <c r="L28" s="1597"/>
    </row>
    <row r="29" spans="1:12" s="1428" customFormat="1" ht="12.95" customHeight="1" x14ac:dyDescent="0.25">
      <c r="A29" s="131"/>
      <c r="B29" s="1115"/>
      <c r="C29" s="1671"/>
      <c r="D29" s="1672"/>
      <c r="E29" s="1672"/>
      <c r="F29" s="1673"/>
      <c r="G29" s="1598"/>
      <c r="I29" s="1465"/>
      <c r="J29" s="1465"/>
      <c r="K29" s="1465"/>
      <c r="L29" s="1597"/>
    </row>
    <row r="30" spans="1:12" s="1428" customFormat="1" ht="12.95" customHeight="1" x14ac:dyDescent="0.25">
      <c r="A30" s="131"/>
      <c r="B30" s="133"/>
      <c r="C30" s="1595"/>
      <c r="D30" s="1458"/>
      <c r="E30" s="1458"/>
      <c r="F30" s="1596"/>
      <c r="G30" s="1598"/>
      <c r="I30" s="1465"/>
      <c r="J30" s="1465"/>
      <c r="K30" s="1465"/>
      <c r="L30" s="1597"/>
    </row>
    <row r="31" spans="1:12" s="31" customFormat="1" x14ac:dyDescent="0.25">
      <c r="A31" s="131" t="s">
        <v>854</v>
      </c>
      <c r="B31" s="1115"/>
      <c r="C31" s="1671"/>
      <c r="D31" s="1672"/>
      <c r="E31" s="1672"/>
      <c r="F31" s="1673"/>
      <c r="G31" s="1502"/>
    </row>
    <row r="32" spans="1:12" s="31" customFormat="1" x14ac:dyDescent="0.25">
      <c r="A32" s="131"/>
      <c r="B32" s="1115"/>
      <c r="C32" s="1671"/>
      <c r="D32" s="1672"/>
      <c r="E32" s="1672"/>
      <c r="F32" s="1673"/>
      <c r="G32" s="1598"/>
    </row>
  </sheetData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>
    <tabColor theme="9"/>
  </sheetPr>
  <dimension ref="A1:H14"/>
  <sheetViews>
    <sheetView zoomScaleNormal="100" zoomScalePageLayoutView="180" workbookViewId="0">
      <selection activeCell="A3" sqref="A3"/>
    </sheetView>
  </sheetViews>
  <sheetFormatPr baseColWidth="10" defaultColWidth="10.85546875" defaultRowHeight="15" x14ac:dyDescent="0.25"/>
  <cols>
    <col min="1" max="1" width="2.7109375" customWidth="1"/>
    <col min="2" max="2" width="21.85546875" style="202" customWidth="1"/>
    <col min="3" max="3" width="8.42578125" bestFit="1" customWidth="1"/>
    <col min="4" max="4" width="11.140625" style="1" customWidth="1"/>
    <col min="5" max="5" width="15" customWidth="1"/>
    <col min="6" max="6" width="10.85546875" style="1"/>
    <col min="7" max="7" width="4.42578125" customWidth="1"/>
  </cols>
  <sheetData>
    <row r="1" spans="1:8" x14ac:dyDescent="0.25">
      <c r="A1" s="203" t="s">
        <v>66</v>
      </c>
    </row>
    <row r="2" spans="1:8" x14ac:dyDescent="0.25">
      <c r="A2" s="218" t="s">
        <v>1103</v>
      </c>
    </row>
    <row r="3" spans="1:8" x14ac:dyDescent="0.25">
      <c r="B3" s="635"/>
    </row>
    <row r="4" spans="1:8" x14ac:dyDescent="0.25">
      <c r="C4" s="1138" t="s">
        <v>67</v>
      </c>
    </row>
    <row r="5" spans="1:8" x14ac:dyDescent="0.25">
      <c r="B5" s="210" t="s">
        <v>17</v>
      </c>
      <c r="C5" s="534"/>
      <c r="D5" s="252"/>
    </row>
    <row r="6" spans="1:8" x14ac:dyDescent="0.25">
      <c r="A6" s="547"/>
      <c r="B6" s="630" t="s">
        <v>19</v>
      </c>
      <c r="C6" s="546"/>
      <c r="D6" s="624"/>
    </row>
    <row r="7" spans="1:8" x14ac:dyDescent="0.25">
      <c r="B7" s="1042"/>
      <c r="C7" s="1"/>
      <c r="D7" s="252"/>
    </row>
    <row r="8" spans="1:8" x14ac:dyDescent="0.25">
      <c r="A8" s="547"/>
      <c r="B8" s="630" t="s">
        <v>13</v>
      </c>
      <c r="C8" s="546"/>
      <c r="D8" s="624"/>
      <c r="F8" s="6"/>
      <c r="H8" s="1"/>
    </row>
    <row r="9" spans="1:8" x14ac:dyDescent="0.25">
      <c r="B9" s="1042"/>
      <c r="C9" s="1"/>
      <c r="D9" s="252"/>
      <c r="H9" s="1"/>
    </row>
    <row r="10" spans="1:8" x14ac:dyDescent="0.25">
      <c r="A10" s="548"/>
      <c r="B10" s="630" t="s">
        <v>25</v>
      </c>
      <c r="C10" s="338"/>
      <c r="D10" s="624"/>
      <c r="H10" s="1"/>
    </row>
    <row r="11" spans="1:8" x14ac:dyDescent="0.25">
      <c r="B11" s="1042"/>
      <c r="C11" s="326">
        <v>800</v>
      </c>
      <c r="D11" s="542"/>
      <c r="H11" s="1"/>
    </row>
    <row r="12" spans="1:8" x14ac:dyDescent="0.25">
      <c r="B12" s="209" t="s">
        <v>68</v>
      </c>
      <c r="C12" s="326">
        <v>1</v>
      </c>
      <c r="D12" s="542"/>
      <c r="H12" s="1"/>
    </row>
    <row r="13" spans="1:8" x14ac:dyDescent="0.25">
      <c r="B13" s="219"/>
    </row>
    <row r="14" spans="1:8" x14ac:dyDescent="0.25">
      <c r="B14" s="219"/>
    </row>
  </sheetData>
  <pageMargins left="0" right="1.8503937007874016" top="1.2204724409448819" bottom="0.70866141732283472" header="0" footer="0"/>
  <pageSetup paperSize="9" scale="90" orientation="portrait" horizontalDpi="4294967293" verticalDpi="1200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rgb="FF00B0F0"/>
  </sheetPr>
  <dimension ref="A1:I41"/>
  <sheetViews>
    <sheetView zoomScaleNormal="100" zoomScalePageLayoutView="150" workbookViewId="0">
      <selection activeCell="A4" sqref="A4"/>
    </sheetView>
  </sheetViews>
  <sheetFormatPr baseColWidth="10" defaultRowHeight="15" x14ac:dyDescent="0.25"/>
  <cols>
    <col min="1" max="1" width="6.7109375" customWidth="1"/>
    <col min="2" max="2" width="5.7109375" customWidth="1"/>
    <col min="3" max="3" width="17.42578125" customWidth="1"/>
    <col min="4" max="4" width="9.7109375" customWidth="1"/>
    <col min="5" max="6" width="13.42578125" customWidth="1"/>
    <col min="7" max="7" width="10.7109375" customWidth="1"/>
    <col min="8" max="8" width="17.28515625" bestFit="1" customWidth="1"/>
  </cols>
  <sheetData>
    <row r="1" spans="1:8" s="31" customFormat="1" x14ac:dyDescent="0.25">
      <c r="A1" s="16" t="s">
        <v>1167</v>
      </c>
    </row>
    <row r="2" spans="1:8" s="31" customFormat="1" x14ac:dyDescent="0.25">
      <c r="A2" s="31" t="s">
        <v>860</v>
      </c>
    </row>
    <row r="3" spans="1:8" s="31" customFormat="1" x14ac:dyDescent="0.25">
      <c r="A3" s="1096" t="s">
        <v>808</v>
      </c>
    </row>
    <row r="4" spans="1:8" s="31" customFormat="1" x14ac:dyDescent="0.25"/>
    <row r="5" spans="1:8" s="31" customFormat="1" x14ac:dyDescent="0.25">
      <c r="A5" s="16" t="s">
        <v>3</v>
      </c>
    </row>
    <row r="6" spans="1:8" s="31" customFormat="1" x14ac:dyDescent="0.25">
      <c r="D6" s="1549" t="s">
        <v>56</v>
      </c>
      <c r="E6" s="1565" t="s">
        <v>425</v>
      </c>
      <c r="F6" s="1549"/>
      <c r="G6" s="1549" t="s">
        <v>2</v>
      </c>
    </row>
    <row r="7" spans="1:8" s="31" customFormat="1" x14ac:dyDescent="0.25">
      <c r="A7" s="1566" t="s">
        <v>665</v>
      </c>
      <c r="B7" s="996" t="s">
        <v>683</v>
      </c>
      <c r="C7" s="996"/>
      <c r="D7" s="997" t="s">
        <v>861</v>
      </c>
      <c r="E7" s="1006" t="s">
        <v>841</v>
      </c>
      <c r="F7" s="996" t="s">
        <v>841</v>
      </c>
      <c r="G7" s="997" t="s">
        <v>841</v>
      </c>
    </row>
    <row r="8" spans="1:8" s="57" customFormat="1" x14ac:dyDescent="0.25">
      <c r="A8" s="1628"/>
      <c r="B8" s="1629"/>
      <c r="C8" s="1629"/>
      <c r="D8" s="1674"/>
      <c r="E8" s="1675"/>
      <c r="F8" s="1600"/>
      <c r="G8" s="1624"/>
    </row>
    <row r="9" spans="1:8" s="57" customFormat="1" x14ac:dyDescent="0.25">
      <c r="A9" s="1628"/>
      <c r="B9" s="1629"/>
      <c r="C9" s="1629"/>
      <c r="D9" s="1674"/>
      <c r="E9" s="1675"/>
      <c r="F9" s="1600"/>
      <c r="G9" s="1624"/>
    </row>
    <row r="10" spans="1:8" s="57" customFormat="1" x14ac:dyDescent="0.25">
      <c r="A10" s="1630"/>
      <c r="B10" s="1100"/>
      <c r="C10" s="1100"/>
      <c r="D10" s="1676"/>
      <c r="E10" s="1677"/>
      <c r="F10" s="1589"/>
      <c r="G10" s="1625"/>
      <c r="H10" s="1559"/>
    </row>
    <row r="11" spans="1:8" s="57" customFormat="1" hidden="1" x14ac:dyDescent="0.25">
      <c r="A11" s="1555"/>
      <c r="B11" s="124" t="s">
        <v>842</v>
      </c>
      <c r="C11" s="124"/>
      <c r="D11" s="1601"/>
      <c r="E11" s="1602"/>
      <c r="F11" s="1589"/>
      <c r="G11" s="1625"/>
      <c r="H11" s="1559"/>
    </row>
    <row r="12" spans="1:8" s="57" customFormat="1" x14ac:dyDescent="0.25">
      <c r="A12" s="193"/>
      <c r="B12" s="123"/>
      <c r="C12" s="123"/>
      <c r="D12" s="1678"/>
      <c r="E12" s="1556"/>
      <c r="F12" s="1603"/>
      <c r="G12" s="1626"/>
      <c r="H12" s="1559"/>
    </row>
    <row r="13" spans="1:8" s="57" customFormat="1" x14ac:dyDescent="0.25">
      <c r="A13" s="1557"/>
      <c r="B13" s="124" t="s">
        <v>843</v>
      </c>
      <c r="C13" s="124"/>
      <c r="D13" s="1679"/>
      <c r="E13" s="1675"/>
      <c r="F13" s="1662"/>
      <c r="G13" s="1552"/>
      <c r="H13" s="1559"/>
    </row>
    <row r="14" spans="1:8" s="57" customFormat="1" x14ac:dyDescent="0.25">
      <c r="A14" s="1557"/>
      <c r="B14" s="124"/>
      <c r="C14" s="124"/>
      <c r="D14" s="1679"/>
      <c r="E14" s="1675"/>
      <c r="F14" s="1662"/>
      <c r="G14" s="1552"/>
      <c r="H14" s="1559"/>
    </row>
    <row r="15" spans="1:8" s="57" customFormat="1" x14ac:dyDescent="0.25">
      <c r="A15" s="1558"/>
      <c r="B15" s="1001"/>
      <c r="C15" s="1001"/>
      <c r="D15" s="1676"/>
      <c r="E15" s="1677"/>
      <c r="F15" s="1660"/>
      <c r="G15" s="1627"/>
      <c r="H15" s="1559"/>
    </row>
    <row r="16" spans="1:8" s="57" customFormat="1" hidden="1" x14ac:dyDescent="0.25">
      <c r="A16" s="193"/>
      <c r="B16" s="123"/>
      <c r="C16" s="123"/>
      <c r="D16" s="1601"/>
      <c r="E16" s="1602"/>
      <c r="F16" s="1589" t="str">
        <f>IF(E16="","",D16*E16)</f>
        <v/>
      </c>
      <c r="G16" s="1625"/>
      <c r="H16" s="1559"/>
    </row>
    <row r="17" spans="1:9" s="57" customFormat="1" x14ac:dyDescent="0.25">
      <c r="A17" s="1560" t="s">
        <v>844</v>
      </c>
      <c r="B17" s="124" t="s">
        <v>845</v>
      </c>
      <c r="C17" s="124"/>
      <c r="D17" s="1680"/>
      <c r="E17" s="1605"/>
      <c r="F17" s="1590"/>
      <c r="G17" s="1624"/>
      <c r="H17" s="1559"/>
    </row>
    <row r="18" spans="1:9" s="57" customFormat="1" x14ac:dyDescent="0.25">
      <c r="A18" s="1560" t="s">
        <v>844</v>
      </c>
      <c r="B18" s="1162"/>
      <c r="C18" s="1162"/>
      <c r="D18" s="1680"/>
      <c r="E18" s="1681"/>
      <c r="F18" s="1662"/>
      <c r="G18" s="1552"/>
      <c r="H18" s="1559"/>
    </row>
    <row r="19" spans="1:9" s="57" customFormat="1" x14ac:dyDescent="0.25">
      <c r="A19" s="1561"/>
      <c r="B19" s="1001"/>
      <c r="C19" s="1001"/>
      <c r="D19" s="1676"/>
      <c r="E19" s="1682"/>
      <c r="F19" s="1660"/>
      <c r="G19" s="1625"/>
      <c r="H19" s="1559"/>
    </row>
    <row r="20" spans="1:9" s="57" customFormat="1" hidden="1" x14ac:dyDescent="0.25">
      <c r="A20" s="193"/>
      <c r="B20" s="123"/>
      <c r="C20" s="123"/>
      <c r="D20" s="1679"/>
      <c r="E20" s="1605"/>
      <c r="F20" s="1590" t="str">
        <f>IF(E20="","",D20*E20)</f>
        <v/>
      </c>
      <c r="G20" s="1624"/>
      <c r="H20" s="1559"/>
    </row>
    <row r="21" spans="1:9" s="57" customFormat="1" hidden="1" x14ac:dyDescent="0.25">
      <c r="A21" s="193"/>
      <c r="B21" s="123"/>
      <c r="C21" s="123"/>
      <c r="D21" s="1676"/>
      <c r="E21" s="1606"/>
      <c r="F21" s="1589" t="str">
        <f>IF(E21="","",D21*E21)</f>
        <v/>
      </c>
      <c r="G21" s="1625"/>
      <c r="H21" s="1559"/>
    </row>
    <row r="22" spans="1:9" s="57" customFormat="1" x14ac:dyDescent="0.25">
      <c r="A22" s="1560" t="s">
        <v>844</v>
      </c>
      <c r="B22" s="124" t="s">
        <v>846</v>
      </c>
      <c r="C22" s="124"/>
      <c r="D22" s="1680"/>
      <c r="E22" s="1605"/>
      <c r="F22" s="1590"/>
      <c r="G22" s="1624"/>
      <c r="H22" s="1559"/>
    </row>
    <row r="23" spans="1:9" s="57" customFormat="1" x14ac:dyDescent="0.25">
      <c r="A23" s="1561" t="s">
        <v>844</v>
      </c>
      <c r="B23" s="1106"/>
      <c r="C23" s="1106"/>
      <c r="D23" s="1607"/>
      <c r="E23" s="1606"/>
      <c r="F23" s="1589"/>
      <c r="G23" s="1625"/>
      <c r="H23" s="1559"/>
    </row>
    <row r="24" spans="1:9" s="57" customFormat="1" x14ac:dyDescent="0.25">
      <c r="A24" s="193" t="s">
        <v>844</v>
      </c>
      <c r="B24" s="123" t="s">
        <v>847</v>
      </c>
      <c r="C24" s="123"/>
      <c r="D24" s="1680"/>
      <c r="E24" s="1681"/>
      <c r="F24" s="1662"/>
      <c r="G24" s="1552"/>
      <c r="H24" s="1559"/>
    </row>
    <row r="25" spans="1:9" s="57" customFormat="1" x14ac:dyDescent="0.25">
      <c r="A25" s="193"/>
      <c r="B25" s="123"/>
      <c r="C25" s="123"/>
      <c r="D25" s="1680"/>
      <c r="E25" s="1681"/>
      <c r="F25" s="1662"/>
      <c r="G25" s="1552"/>
      <c r="H25" s="1562"/>
    </row>
    <row r="26" spans="1:9" s="57" customFormat="1" hidden="1" x14ac:dyDescent="0.25">
      <c r="A26" s="193"/>
      <c r="B26" s="123"/>
      <c r="C26" s="123"/>
      <c r="D26" s="1680"/>
      <c r="E26" s="1681"/>
      <c r="F26" s="1662"/>
      <c r="G26" s="1552">
        <f t="shared" ref="G26" si="0">+F26+F25</f>
        <v>0</v>
      </c>
      <c r="H26" s="1562"/>
      <c r="I26" s="31" t="s">
        <v>1165</v>
      </c>
    </row>
    <row r="27" spans="1:9" s="31" customFormat="1" x14ac:dyDescent="0.25">
      <c r="A27" s="1563"/>
      <c r="B27" s="1001"/>
      <c r="C27" s="1001"/>
      <c r="D27" s="1683"/>
      <c r="E27" s="1682"/>
      <c r="F27" s="1660"/>
      <c r="G27" s="1627"/>
      <c r="H27" s="1562"/>
    </row>
    <row r="28" spans="1:9" s="31" customFormat="1" x14ac:dyDescent="0.25">
      <c r="H28" s="1562"/>
    </row>
    <row r="29" spans="1:9" s="31" customFormat="1" x14ac:dyDescent="0.25">
      <c r="A29" s="16" t="s">
        <v>40</v>
      </c>
      <c r="H29" s="1562"/>
    </row>
    <row r="30" spans="1:9" x14ac:dyDescent="0.25">
      <c r="A30" s="16"/>
      <c r="B30" t="s">
        <v>852</v>
      </c>
      <c r="E30" s="1505"/>
      <c r="H30" s="1562"/>
    </row>
    <row r="31" spans="1:9" x14ac:dyDescent="0.25">
      <c r="A31" s="132" t="s">
        <v>18</v>
      </c>
      <c r="B31" s="345" t="s">
        <v>545</v>
      </c>
      <c r="C31" s="345"/>
      <c r="D31" s="345"/>
      <c r="E31" s="1482"/>
    </row>
    <row r="32" spans="1:9" x14ac:dyDescent="0.25">
      <c r="A32" s="16"/>
      <c r="B32" s="1631"/>
      <c r="C32" s="620"/>
      <c r="D32" s="620"/>
      <c r="E32" s="1483"/>
    </row>
    <row r="33" spans="1:7" x14ac:dyDescent="0.25">
      <c r="A33" s="16"/>
      <c r="E33" s="1388"/>
    </row>
    <row r="34" spans="1:7" x14ac:dyDescent="0.25">
      <c r="A34" s="16" t="s">
        <v>1144</v>
      </c>
      <c r="E34" s="1138" t="s">
        <v>667</v>
      </c>
      <c r="F34" s="1138" t="s">
        <v>668</v>
      </c>
      <c r="G34" s="236" t="s">
        <v>724</v>
      </c>
    </row>
    <row r="35" spans="1:7" x14ac:dyDescent="0.25">
      <c r="A35" s="171" t="s">
        <v>848</v>
      </c>
      <c r="B35" s="620"/>
      <c r="C35" s="620"/>
      <c r="D35" s="620"/>
      <c r="E35" s="1492"/>
      <c r="F35" s="1492"/>
      <c r="G35" s="1494"/>
    </row>
    <row r="36" spans="1:7" x14ac:dyDescent="0.25">
      <c r="A36" s="171"/>
      <c r="B36" s="545"/>
      <c r="C36" s="620"/>
      <c r="D36" s="620"/>
      <c r="E36" s="1492"/>
      <c r="F36" s="1492"/>
      <c r="G36" s="171"/>
    </row>
    <row r="37" spans="1:7" x14ac:dyDescent="0.25">
      <c r="A37" s="171"/>
      <c r="B37" s="103"/>
      <c r="E37" s="1428"/>
      <c r="F37" s="1428"/>
      <c r="G37" s="171"/>
    </row>
    <row r="38" spans="1:7" x14ac:dyDescent="0.25">
      <c r="A38" s="171" t="s">
        <v>694</v>
      </c>
      <c r="B38" s="620"/>
      <c r="C38" s="620"/>
      <c r="D38" s="620"/>
      <c r="E38" s="1492"/>
      <c r="F38" s="1492"/>
      <c r="G38" s="1502"/>
    </row>
    <row r="39" spans="1:7" x14ac:dyDescent="0.25">
      <c r="A39" s="171"/>
      <c r="B39" s="545"/>
      <c r="C39" s="620"/>
      <c r="D39" s="620"/>
      <c r="E39" s="1492"/>
      <c r="F39" s="1492"/>
      <c r="G39" s="171"/>
    </row>
    <row r="40" spans="1:7" x14ac:dyDescent="0.25">
      <c r="A40" s="171"/>
    </row>
    <row r="41" spans="1:7" x14ac:dyDescent="0.25">
      <c r="A41" s="171"/>
    </row>
  </sheetData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rgb="FF00B0F0"/>
  </sheetPr>
  <dimension ref="A1:M33"/>
  <sheetViews>
    <sheetView zoomScaleNormal="100" zoomScalePageLayoutView="140" workbookViewId="0">
      <selection activeCell="A4" sqref="A4"/>
    </sheetView>
  </sheetViews>
  <sheetFormatPr baseColWidth="10" defaultRowHeight="15" x14ac:dyDescent="0.25"/>
  <cols>
    <col min="1" max="1" width="6.7109375" customWidth="1"/>
    <col min="2" max="2" width="5.7109375" customWidth="1"/>
    <col min="3" max="3" width="15.7109375" customWidth="1"/>
    <col min="4" max="4" width="9.7109375" customWidth="1"/>
    <col min="5" max="6" width="13.42578125" customWidth="1"/>
    <col min="7" max="7" width="9.7109375" customWidth="1"/>
    <col min="8" max="8" width="19.85546875" bestFit="1" customWidth="1"/>
  </cols>
  <sheetData>
    <row r="1" spans="1:8" s="178" customFormat="1" x14ac:dyDescent="0.25">
      <c r="A1" s="177" t="s">
        <v>862</v>
      </c>
    </row>
    <row r="2" spans="1:8" s="178" customFormat="1" x14ac:dyDescent="0.25">
      <c r="A2" s="178" t="s">
        <v>863</v>
      </c>
    </row>
    <row r="3" spans="1:8" s="178" customFormat="1" x14ac:dyDescent="0.25">
      <c r="A3" s="1096" t="s">
        <v>808</v>
      </c>
    </row>
    <row r="4" spans="1:8" s="178" customFormat="1" x14ac:dyDescent="0.25"/>
    <row r="5" spans="1:8" s="178" customFormat="1" x14ac:dyDescent="0.25">
      <c r="A5" s="177" t="s">
        <v>3</v>
      </c>
    </row>
    <row r="6" spans="1:8" s="178" customFormat="1" x14ac:dyDescent="0.25">
      <c r="D6" s="1564" t="s">
        <v>56</v>
      </c>
      <c r="E6" s="1565" t="s">
        <v>425</v>
      </c>
      <c r="F6" s="1564"/>
      <c r="G6" s="1564" t="s">
        <v>2</v>
      </c>
    </row>
    <row r="7" spans="1:8" s="178" customFormat="1" x14ac:dyDescent="0.25">
      <c r="A7" s="1566" t="s">
        <v>665</v>
      </c>
      <c r="B7" s="1005" t="s">
        <v>683</v>
      </c>
      <c r="C7" s="1005"/>
      <c r="D7" s="1006" t="s">
        <v>864</v>
      </c>
      <c r="E7" s="1006" t="s">
        <v>841</v>
      </c>
      <c r="F7" s="1005" t="s">
        <v>841</v>
      </c>
      <c r="G7" s="1006" t="s">
        <v>841</v>
      </c>
    </row>
    <row r="8" spans="1:8" s="179" customFormat="1" x14ac:dyDescent="0.25">
      <c r="A8" s="1634"/>
      <c r="B8" s="1635"/>
      <c r="C8" s="1635"/>
      <c r="D8" s="1636"/>
      <c r="E8" s="1637"/>
      <c r="F8" s="1567"/>
      <c r="G8" s="1643"/>
    </row>
    <row r="9" spans="1:8" s="180" customFormat="1" x14ac:dyDescent="0.25">
      <c r="A9" s="1634"/>
      <c r="B9" s="1107"/>
      <c r="C9" s="1107"/>
      <c r="D9" s="1636"/>
      <c r="E9" s="1637"/>
      <c r="F9" s="1567"/>
      <c r="G9" s="1644"/>
    </row>
    <row r="10" spans="1:8" s="180" customFormat="1" x14ac:dyDescent="0.25">
      <c r="A10" s="1639"/>
      <c r="B10" s="1108"/>
      <c r="C10" s="1108"/>
      <c r="D10" s="1641"/>
      <c r="E10" s="1642"/>
      <c r="F10" s="1570"/>
      <c r="G10" s="1645"/>
    </row>
    <row r="11" spans="1:8" s="180" customFormat="1" x14ac:dyDescent="0.25">
      <c r="A11" s="1571"/>
      <c r="B11" s="182"/>
      <c r="C11" s="182"/>
      <c r="D11" s="1646"/>
      <c r="E11" s="1572"/>
      <c r="F11" s="1572"/>
      <c r="G11" s="1646"/>
    </row>
    <row r="12" spans="1:8" s="179" customFormat="1" x14ac:dyDescent="0.25">
      <c r="A12" s="1573"/>
      <c r="B12" s="181" t="s">
        <v>843</v>
      </c>
      <c r="C12" s="181"/>
      <c r="D12" s="1636"/>
      <c r="E12" s="1637"/>
      <c r="F12" s="1644"/>
      <c r="G12" s="1567"/>
      <c r="H12" s="1579"/>
    </row>
    <row r="13" spans="1:8" s="180" customFormat="1" x14ac:dyDescent="0.25">
      <c r="A13" s="1574"/>
      <c r="B13" s="1007"/>
      <c r="C13" s="1007"/>
      <c r="D13" s="1641"/>
      <c r="E13" s="1642"/>
      <c r="F13" s="1645"/>
      <c r="G13" s="1647"/>
      <c r="H13" s="1559"/>
    </row>
    <row r="14" spans="1:8" s="180" customFormat="1" x14ac:dyDescent="0.25">
      <c r="A14" s="1575" t="s">
        <v>844</v>
      </c>
      <c r="B14" s="181" t="s">
        <v>845</v>
      </c>
      <c r="C14" s="181"/>
      <c r="D14" s="1636"/>
      <c r="E14" s="1576"/>
      <c r="F14" s="1567"/>
      <c r="G14" s="1644"/>
      <c r="H14" s="1559"/>
    </row>
    <row r="15" spans="1:8" s="180" customFormat="1" x14ac:dyDescent="0.25">
      <c r="A15" s="1568" t="s">
        <v>844</v>
      </c>
      <c r="B15" s="1007" t="s">
        <v>871</v>
      </c>
      <c r="C15" s="1007"/>
      <c r="D15" s="1641"/>
      <c r="E15" s="1649"/>
      <c r="F15" s="1570"/>
      <c r="G15" s="1645"/>
      <c r="H15" s="1559"/>
    </row>
    <row r="16" spans="1:8" s="180" customFormat="1" x14ac:dyDescent="0.25">
      <c r="A16" s="1575" t="s">
        <v>844</v>
      </c>
      <c r="B16" s="181" t="s">
        <v>846</v>
      </c>
      <c r="C16" s="181"/>
      <c r="D16" s="1644"/>
      <c r="E16" s="1576"/>
      <c r="F16" s="1567"/>
      <c r="G16" s="1644"/>
      <c r="H16" s="1559"/>
    </row>
    <row r="17" spans="1:13" s="179" customFormat="1" x14ac:dyDescent="0.25">
      <c r="A17" s="1568" t="s">
        <v>844</v>
      </c>
      <c r="B17" s="1007" t="s">
        <v>872</v>
      </c>
      <c r="C17" s="1007"/>
      <c r="D17" s="1570"/>
      <c r="E17" s="1578"/>
      <c r="F17" s="1570"/>
      <c r="G17" s="1645"/>
      <c r="H17" s="1559"/>
    </row>
    <row r="18" spans="1:13" s="179" customFormat="1" x14ac:dyDescent="0.25">
      <c r="A18" s="1571" t="s">
        <v>844</v>
      </c>
      <c r="B18" s="182" t="s">
        <v>847</v>
      </c>
      <c r="C18" s="182"/>
      <c r="D18" s="1648"/>
      <c r="E18" s="1109"/>
      <c r="F18" s="1644"/>
      <c r="G18" s="1567"/>
      <c r="H18" s="1562"/>
    </row>
    <row r="19" spans="1:13" s="178" customFormat="1" x14ac:dyDescent="0.25">
      <c r="A19" s="1009"/>
      <c r="B19" s="1009"/>
      <c r="C19" s="1009"/>
      <c r="D19" s="1649"/>
      <c r="E19" s="1110"/>
      <c r="F19" s="1645"/>
      <c r="G19" s="1647"/>
      <c r="H19" s="1562"/>
    </row>
    <row r="20" spans="1:13" s="178" customFormat="1" x14ac:dyDescent="0.25">
      <c r="I20" s="183"/>
    </row>
    <row r="21" spans="1:13" s="178" customFormat="1" ht="15" customHeight="1" x14ac:dyDescent="0.25">
      <c r="A21" s="177" t="s">
        <v>40</v>
      </c>
      <c r="H21" s="57"/>
      <c r="I21" s="183"/>
    </row>
    <row r="22" spans="1:13" s="178" customFormat="1" ht="15" customHeight="1" x14ac:dyDescent="0.25">
      <c r="A22" s="177"/>
      <c r="B22" s="178" t="s">
        <v>852</v>
      </c>
      <c r="E22" s="1684"/>
      <c r="H22" s="57"/>
      <c r="I22" s="183"/>
    </row>
    <row r="23" spans="1:13" s="178" customFormat="1" ht="15" customHeight="1" x14ac:dyDescent="0.25">
      <c r="A23" s="184" t="s">
        <v>18</v>
      </c>
      <c r="B23" s="1009" t="s">
        <v>545</v>
      </c>
      <c r="C23" s="1009"/>
      <c r="D23" s="1009"/>
      <c r="E23" s="1685"/>
      <c r="H23" s="57"/>
      <c r="I23" s="183"/>
    </row>
    <row r="24" spans="1:13" s="178" customFormat="1" ht="15" customHeight="1" x14ac:dyDescent="0.25">
      <c r="A24" s="177"/>
      <c r="B24" s="1117"/>
      <c r="C24" s="1118"/>
      <c r="D24" s="1118"/>
      <c r="E24" s="1686"/>
      <c r="H24" s="31"/>
      <c r="I24" s="183"/>
    </row>
    <row r="25" spans="1:13" s="178" customFormat="1" ht="15" customHeight="1" x14ac:dyDescent="0.25">
      <c r="A25" s="177"/>
      <c r="I25" s="183"/>
    </row>
    <row r="26" spans="1:13" s="178" customFormat="1" ht="15" customHeight="1" x14ac:dyDescent="0.25">
      <c r="A26" s="177" t="s">
        <v>1144</v>
      </c>
      <c r="E26" s="1138" t="s">
        <v>667</v>
      </c>
      <c r="F26" s="1138" t="s">
        <v>668</v>
      </c>
      <c r="G26" s="236" t="s">
        <v>724</v>
      </c>
    </row>
    <row r="27" spans="1:13" s="1582" customFormat="1" ht="15" customHeight="1" x14ac:dyDescent="0.25">
      <c r="A27" s="1581" t="s">
        <v>865</v>
      </c>
      <c r="B27" s="1112"/>
      <c r="C27" s="1113"/>
      <c r="D27" s="1653"/>
      <c r="E27" s="1654"/>
      <c r="F27" s="1655"/>
      <c r="G27" s="1633"/>
      <c r="J27" s="1585"/>
      <c r="K27" s="1585"/>
      <c r="L27" s="1585"/>
      <c r="M27" s="1586"/>
    </row>
    <row r="28" spans="1:13" s="1582" customFormat="1" ht="15" customHeight="1" x14ac:dyDescent="0.25">
      <c r="A28" s="1581"/>
      <c r="B28" s="1112"/>
      <c r="C28" s="1113"/>
      <c r="D28" s="1653"/>
      <c r="E28" s="1654"/>
      <c r="F28" s="1655"/>
      <c r="G28" s="1587"/>
      <c r="J28" s="1585"/>
      <c r="K28" s="1585"/>
      <c r="L28" s="1585"/>
      <c r="M28" s="1586"/>
    </row>
    <row r="29" spans="1:13" s="178" customFormat="1" ht="15" customHeight="1" x14ac:dyDescent="0.25">
      <c r="A29" s="1581"/>
      <c r="B29" s="186"/>
      <c r="C29" s="185"/>
      <c r="E29" s="1583"/>
      <c r="F29" s="1584"/>
      <c r="G29" s="1587"/>
    </row>
    <row r="30" spans="1:13" s="178" customFormat="1" ht="15" customHeight="1" x14ac:dyDescent="0.25">
      <c r="A30" s="1581" t="s">
        <v>866</v>
      </c>
      <c r="B30" s="1112"/>
      <c r="C30" s="1113"/>
      <c r="D30" s="1118"/>
      <c r="E30" s="1654"/>
      <c r="F30" s="1655"/>
      <c r="G30" s="1632"/>
    </row>
    <row r="31" spans="1:13" s="178" customFormat="1" ht="15" customHeight="1" x14ac:dyDescent="0.25">
      <c r="A31" s="187"/>
      <c r="B31" s="1112"/>
      <c r="C31" s="1113"/>
      <c r="D31" s="1118"/>
      <c r="E31" s="1654"/>
      <c r="F31" s="1655"/>
      <c r="G31" s="1587"/>
      <c r="I31" s="183"/>
    </row>
    <row r="32" spans="1:13" s="178" customFormat="1" x14ac:dyDescent="0.25">
      <c r="B32" s="189"/>
      <c r="C32" s="189"/>
    </row>
    <row r="33" spans="2:3" s="178" customFormat="1" x14ac:dyDescent="0.25">
      <c r="B33" s="189"/>
      <c r="C33" s="189"/>
    </row>
  </sheetData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rgb="FF00B0F0"/>
  </sheetPr>
  <dimension ref="A1:M39"/>
  <sheetViews>
    <sheetView zoomScaleNormal="100" zoomScalePageLayoutView="130" workbookViewId="0">
      <selection activeCell="A4" sqref="A4"/>
    </sheetView>
  </sheetViews>
  <sheetFormatPr baseColWidth="10" defaultRowHeight="15" x14ac:dyDescent="0.25"/>
  <cols>
    <col min="1" max="1" width="6.7109375" customWidth="1"/>
    <col min="2" max="2" width="5.7109375" customWidth="1"/>
    <col min="3" max="3" width="17.42578125" customWidth="1"/>
    <col min="4" max="4" width="7.5703125" bestFit="1" customWidth="1"/>
    <col min="5" max="6" width="13.42578125" customWidth="1"/>
    <col min="7" max="7" width="10.140625" bestFit="1" customWidth="1"/>
    <col min="8" max="8" width="19.5703125" customWidth="1"/>
  </cols>
  <sheetData>
    <row r="1" spans="1:8" s="31" customFormat="1" x14ac:dyDescent="0.25">
      <c r="A1" s="16" t="s">
        <v>867</v>
      </c>
    </row>
    <row r="2" spans="1:8" s="31" customFormat="1" x14ac:dyDescent="0.25">
      <c r="A2" s="31" t="s">
        <v>868</v>
      </c>
    </row>
    <row r="3" spans="1:8" s="31" customFormat="1" x14ac:dyDescent="0.25">
      <c r="A3" s="1096" t="s">
        <v>808</v>
      </c>
    </row>
    <row r="4" spans="1:8" s="31" customFormat="1" x14ac:dyDescent="0.25"/>
    <row r="5" spans="1:8" s="31" customFormat="1" x14ac:dyDescent="0.25">
      <c r="A5" s="16" t="s">
        <v>3</v>
      </c>
    </row>
    <row r="6" spans="1:8" s="31" customFormat="1" x14ac:dyDescent="0.25">
      <c r="D6" s="1549" t="s">
        <v>56</v>
      </c>
      <c r="E6" s="1565" t="s">
        <v>425</v>
      </c>
      <c r="F6" s="1549" t="s">
        <v>2</v>
      </c>
      <c r="G6" s="16" t="s">
        <v>876</v>
      </c>
    </row>
    <row r="7" spans="1:8" s="31" customFormat="1" x14ac:dyDescent="0.25">
      <c r="A7" s="1566" t="s">
        <v>665</v>
      </c>
      <c r="B7" s="996" t="s">
        <v>683</v>
      </c>
      <c r="C7" s="996"/>
      <c r="D7" s="997" t="s">
        <v>869</v>
      </c>
      <c r="E7" s="1006" t="s">
        <v>841</v>
      </c>
      <c r="F7" s="996" t="s">
        <v>841</v>
      </c>
      <c r="G7" s="997" t="s">
        <v>841</v>
      </c>
    </row>
    <row r="8" spans="1:8" s="57" customFormat="1" x14ac:dyDescent="0.25">
      <c r="A8" s="1691"/>
      <c r="B8" s="1114"/>
      <c r="C8" s="1114"/>
      <c r="D8" s="1687"/>
      <c r="E8" s="1689"/>
      <c r="F8" s="1658"/>
      <c r="G8" s="1588"/>
    </row>
    <row r="9" spans="1:8" s="57" customFormat="1" x14ac:dyDescent="0.25">
      <c r="A9" s="1669"/>
      <c r="B9" s="1100"/>
      <c r="C9" s="1100"/>
      <c r="D9" s="1688"/>
      <c r="E9" s="1677"/>
      <c r="F9" s="1660"/>
      <c r="G9" s="1552"/>
    </row>
    <row r="10" spans="1:8" s="57" customFormat="1" x14ac:dyDescent="0.25">
      <c r="A10" s="1557"/>
      <c r="B10" s="123"/>
      <c r="C10" s="123"/>
      <c r="D10" s="1687"/>
      <c r="E10" s="1675"/>
      <c r="F10" s="1662"/>
      <c r="G10" s="1552"/>
    </row>
    <row r="11" spans="1:8" s="57" customFormat="1" x14ac:dyDescent="0.25">
      <c r="A11" s="1591" t="s">
        <v>1168</v>
      </c>
      <c r="B11" s="1100"/>
      <c r="C11" s="1100"/>
      <c r="D11" s="1688"/>
      <c r="E11" s="1682"/>
      <c r="F11" s="1660"/>
      <c r="G11" s="1624"/>
    </row>
    <row r="12" spans="1:8" s="57" customFormat="1" x14ac:dyDescent="0.25">
      <c r="A12" s="1560"/>
      <c r="B12" s="124"/>
      <c r="C12" s="124"/>
      <c r="D12" s="1687"/>
      <c r="E12" s="1605"/>
      <c r="F12" s="1662"/>
      <c r="G12" s="1552"/>
    </row>
    <row r="13" spans="1:8" s="57" customFormat="1" x14ac:dyDescent="0.25">
      <c r="A13" s="1591" t="s">
        <v>1169</v>
      </c>
      <c r="B13" s="1100"/>
      <c r="C13" s="1100"/>
      <c r="D13" s="1688"/>
      <c r="E13" s="1682"/>
      <c r="F13" s="1660"/>
      <c r="G13" s="1552"/>
    </row>
    <row r="14" spans="1:8" s="57" customFormat="1" x14ac:dyDescent="0.25">
      <c r="A14" s="1560"/>
      <c r="B14" s="124"/>
      <c r="C14" s="124"/>
      <c r="D14" s="1687"/>
      <c r="E14" s="1681"/>
      <c r="F14" s="1662"/>
      <c r="G14" s="1552"/>
    </row>
    <row r="15" spans="1:8" s="57" customFormat="1" x14ac:dyDescent="0.25">
      <c r="A15" s="1561" t="s">
        <v>1170</v>
      </c>
      <c r="B15" s="1106"/>
      <c r="C15" s="1106"/>
      <c r="D15" s="1688"/>
      <c r="E15" s="1682"/>
      <c r="F15" s="1660"/>
      <c r="G15" s="1625"/>
      <c r="H15" s="1559"/>
    </row>
    <row r="16" spans="1:8" s="57" customFormat="1" x14ac:dyDescent="0.25">
      <c r="A16" s="1575" t="s">
        <v>844</v>
      </c>
      <c r="B16" s="181" t="s">
        <v>845</v>
      </c>
      <c r="C16" s="123"/>
      <c r="D16" s="1687"/>
      <c r="E16" s="1605"/>
      <c r="F16" s="1662"/>
      <c r="G16" s="1668"/>
      <c r="H16" s="1559"/>
    </row>
    <row r="17" spans="1:13" s="57" customFormat="1" x14ac:dyDescent="0.25">
      <c r="A17" s="1563" t="s">
        <v>844</v>
      </c>
      <c r="B17" s="1106"/>
      <c r="C17" s="1106"/>
      <c r="D17" s="1688"/>
      <c r="E17" s="1682"/>
      <c r="F17" s="1660"/>
      <c r="G17" s="1554"/>
      <c r="H17" s="1559"/>
    </row>
    <row r="18" spans="1:13" s="57" customFormat="1" x14ac:dyDescent="0.25">
      <c r="A18" s="1560" t="s">
        <v>844</v>
      </c>
      <c r="B18" s="124" t="s">
        <v>846</v>
      </c>
      <c r="C18" s="124"/>
      <c r="D18" s="1687"/>
      <c r="E18" s="1605"/>
      <c r="F18" s="1662"/>
      <c r="G18" s="1552"/>
      <c r="H18" s="1559"/>
    </row>
    <row r="19" spans="1:13" s="57" customFormat="1" x14ac:dyDescent="0.25">
      <c r="A19" s="1561" t="s">
        <v>844</v>
      </c>
      <c r="B19" s="1106"/>
      <c r="C19" s="1106"/>
      <c r="D19" s="1609"/>
      <c r="E19" s="1606"/>
      <c r="F19" s="1665"/>
      <c r="G19" s="1554"/>
      <c r="H19" s="1562"/>
    </row>
    <row r="20" spans="1:13" s="57" customFormat="1" x14ac:dyDescent="0.25">
      <c r="A20" s="1563" t="s">
        <v>844</v>
      </c>
      <c r="B20" s="1001" t="s">
        <v>847</v>
      </c>
      <c r="C20" s="1001"/>
      <c r="D20" s="1690"/>
      <c r="E20" s="1682"/>
      <c r="F20" s="1666"/>
      <c r="G20" s="1554"/>
      <c r="H20" s="1562"/>
    </row>
    <row r="21" spans="1:13" s="31" customFormat="1" x14ac:dyDescent="0.25">
      <c r="H21" s="1562"/>
    </row>
    <row r="22" spans="1:13" s="31" customFormat="1" x14ac:dyDescent="0.25">
      <c r="A22" s="16" t="s">
        <v>40</v>
      </c>
      <c r="I22" s="142"/>
    </row>
    <row r="23" spans="1:13" s="31" customFormat="1" x14ac:dyDescent="0.25">
      <c r="B23" s="31" t="s">
        <v>852</v>
      </c>
      <c r="E23" s="1505"/>
      <c r="I23" s="142"/>
    </row>
    <row r="24" spans="1:13" s="31" customFormat="1" x14ac:dyDescent="0.25">
      <c r="A24" s="137" t="s">
        <v>18</v>
      </c>
      <c r="B24" s="874" t="s">
        <v>545</v>
      </c>
      <c r="C24" s="874"/>
      <c r="D24" s="874"/>
      <c r="E24" s="1482"/>
      <c r="I24" s="142"/>
    </row>
    <row r="25" spans="1:13" s="31" customFormat="1" x14ac:dyDescent="0.25">
      <c r="B25" s="1631"/>
      <c r="C25" s="1128"/>
      <c r="D25" s="1128"/>
      <c r="E25" s="1670"/>
      <c r="I25" s="142"/>
    </row>
    <row r="26" spans="1:13" s="31" customFormat="1" x14ac:dyDescent="0.25">
      <c r="I26" s="142"/>
    </row>
    <row r="27" spans="1:13" s="31" customFormat="1" ht="15" customHeight="1" x14ac:dyDescent="0.25">
      <c r="A27" s="16" t="s">
        <v>1144</v>
      </c>
      <c r="E27" s="1138" t="s">
        <v>667</v>
      </c>
      <c r="F27" s="1138" t="s">
        <v>668</v>
      </c>
      <c r="G27" s="236" t="s">
        <v>724</v>
      </c>
    </row>
    <row r="28" spans="1:13" s="1428" customFormat="1" ht="15" customHeight="1" x14ac:dyDescent="0.25">
      <c r="A28" s="131" t="s">
        <v>805</v>
      </c>
      <c r="B28" s="1115"/>
      <c r="C28" s="1116"/>
      <c r="D28" s="1492"/>
      <c r="E28" s="1672"/>
      <c r="F28" s="1673"/>
      <c r="G28" s="1633"/>
      <c r="J28" s="1465"/>
      <c r="K28" s="1465"/>
      <c r="L28" s="1465"/>
      <c r="M28" s="1597"/>
    </row>
    <row r="29" spans="1:13" s="1428" customFormat="1" ht="15" customHeight="1" x14ac:dyDescent="0.25">
      <c r="A29" s="131"/>
      <c r="B29" s="1115"/>
      <c r="C29" s="1116"/>
      <c r="D29" s="1492"/>
      <c r="E29" s="1672"/>
      <c r="F29" s="1673"/>
      <c r="G29" s="1598"/>
      <c r="J29" s="1465"/>
      <c r="K29" s="1465"/>
      <c r="L29" s="1465"/>
      <c r="M29" s="1597"/>
    </row>
    <row r="30" spans="1:13" s="31" customFormat="1" ht="15" customHeight="1" x14ac:dyDescent="0.25">
      <c r="A30" s="131"/>
      <c r="B30" s="133"/>
      <c r="C30" s="131"/>
      <c r="E30" s="1458"/>
      <c r="F30" s="1596"/>
      <c r="G30" s="1598"/>
    </row>
    <row r="31" spans="1:13" s="31" customFormat="1" x14ac:dyDescent="0.25">
      <c r="A31" s="131" t="s">
        <v>836</v>
      </c>
      <c r="B31" s="1115"/>
      <c r="C31" s="1116"/>
      <c r="D31" s="1128"/>
      <c r="E31" s="1672"/>
      <c r="F31" s="1673"/>
      <c r="G31" s="1502"/>
    </row>
    <row r="32" spans="1:13" x14ac:dyDescent="0.25">
      <c r="A32" s="131"/>
      <c r="B32" s="1115"/>
      <c r="C32" s="1116"/>
      <c r="D32" s="620"/>
      <c r="E32" s="1672"/>
      <c r="F32" s="1673"/>
      <c r="G32" s="1598"/>
    </row>
    <row r="33" spans="1:8" x14ac:dyDescent="0.25">
      <c r="A33" s="131"/>
      <c r="B33" s="133"/>
      <c r="C33" s="133"/>
      <c r="D33" s="131"/>
      <c r="E33" s="1458"/>
      <c r="F33" s="1458"/>
      <c r="G33" s="1596"/>
      <c r="H33" s="1598"/>
    </row>
    <row r="34" spans="1:8" x14ac:dyDescent="0.25">
      <c r="A34" s="16" t="s">
        <v>574</v>
      </c>
    </row>
    <row r="35" spans="1:8" x14ac:dyDescent="0.25">
      <c r="A35" s="177" t="s">
        <v>870</v>
      </c>
    </row>
    <row r="36" spans="1:8" x14ac:dyDescent="0.25">
      <c r="A36" s="178"/>
    </row>
    <row r="37" spans="1:8" x14ac:dyDescent="0.25">
      <c r="A37" s="178"/>
    </row>
    <row r="38" spans="1:8" x14ac:dyDescent="0.25">
      <c r="A38" s="178"/>
    </row>
    <row r="39" spans="1:8" x14ac:dyDescent="0.25">
      <c r="A39" s="178"/>
    </row>
  </sheetData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rgb="FF00B0F0"/>
  </sheetPr>
  <dimension ref="A1:M74"/>
  <sheetViews>
    <sheetView zoomScaleNormal="100" zoomScalePageLayoutView="140" workbookViewId="0">
      <selection activeCell="A4" sqref="A4"/>
    </sheetView>
  </sheetViews>
  <sheetFormatPr baseColWidth="10" defaultRowHeight="15" x14ac:dyDescent="0.25"/>
  <cols>
    <col min="1" max="1" width="6.7109375" customWidth="1"/>
    <col min="2" max="2" width="5.7109375" customWidth="1"/>
    <col min="3" max="3" width="13.5703125" customWidth="1"/>
    <col min="4" max="4" width="10.7109375" customWidth="1"/>
    <col min="5" max="6" width="13.42578125" customWidth="1"/>
    <col min="7" max="7" width="12.7109375" customWidth="1"/>
    <col min="8" max="8" width="17.28515625" bestFit="1" customWidth="1"/>
  </cols>
  <sheetData>
    <row r="1" spans="1:8" s="31" customFormat="1" x14ac:dyDescent="0.25">
      <c r="A1" s="16" t="s">
        <v>1171</v>
      </c>
    </row>
    <row r="2" spans="1:8" s="31" customFormat="1" x14ac:dyDescent="0.25">
      <c r="A2" s="31" t="s">
        <v>1172</v>
      </c>
    </row>
    <row r="3" spans="1:8" s="31" customFormat="1" x14ac:dyDescent="0.25">
      <c r="A3" s="1096" t="s">
        <v>808</v>
      </c>
    </row>
    <row r="4" spans="1:8" s="31" customFormat="1" x14ac:dyDescent="0.25"/>
    <row r="5" spans="1:8" s="31" customFormat="1" x14ac:dyDescent="0.25">
      <c r="A5" s="16" t="s">
        <v>1173</v>
      </c>
    </row>
    <row r="6" spans="1:8" s="31" customFormat="1" x14ac:dyDescent="0.25">
      <c r="C6" s="1549"/>
      <c r="D6" s="1549" t="s">
        <v>56</v>
      </c>
      <c r="E6" s="1565" t="s">
        <v>425</v>
      </c>
      <c r="F6" s="1549"/>
      <c r="G6" s="1549" t="s">
        <v>2</v>
      </c>
    </row>
    <row r="7" spans="1:8" s="31" customFormat="1" x14ac:dyDescent="0.25">
      <c r="A7" s="1566" t="s">
        <v>665</v>
      </c>
      <c r="B7" s="996" t="s">
        <v>683</v>
      </c>
      <c r="C7" s="996"/>
      <c r="D7" s="997" t="s">
        <v>864</v>
      </c>
      <c r="E7" s="1006" t="s">
        <v>841</v>
      </c>
      <c r="F7" s="996" t="s">
        <v>841</v>
      </c>
      <c r="G7" s="997" t="s">
        <v>841</v>
      </c>
    </row>
    <row r="8" spans="1:8" s="57" customFormat="1" x14ac:dyDescent="0.25">
      <c r="A8" s="1628"/>
      <c r="B8" s="1629"/>
      <c r="C8" s="1629"/>
      <c r="D8" s="1674"/>
      <c r="E8" s="1675"/>
      <c r="F8" s="1600"/>
      <c r="G8" s="1624"/>
    </row>
    <row r="9" spans="1:8" s="57" customFormat="1" x14ac:dyDescent="0.25">
      <c r="A9" s="1630"/>
      <c r="B9" s="1119"/>
      <c r="C9" s="1119"/>
      <c r="D9" s="1692"/>
      <c r="E9" s="1677"/>
      <c r="F9" s="1610"/>
      <c r="G9" s="1625"/>
    </row>
    <row r="10" spans="1:8" s="57" customFormat="1" hidden="1" x14ac:dyDescent="0.25">
      <c r="A10" s="1555"/>
      <c r="B10" s="124" t="s">
        <v>842</v>
      </c>
      <c r="C10" s="124"/>
      <c r="D10" s="1601"/>
      <c r="E10" s="1602"/>
      <c r="F10" s="1589"/>
      <c r="G10" s="1625"/>
    </row>
    <row r="11" spans="1:8" s="57" customFormat="1" x14ac:dyDescent="0.25">
      <c r="A11" s="193"/>
      <c r="B11" s="123"/>
      <c r="C11" s="123"/>
      <c r="D11" s="1678"/>
      <c r="E11" s="1556"/>
      <c r="F11" s="1603"/>
      <c r="G11" s="1626"/>
    </row>
    <row r="12" spans="1:8" s="57" customFormat="1" x14ac:dyDescent="0.25">
      <c r="A12" s="1557"/>
      <c r="B12" s="124" t="s">
        <v>843</v>
      </c>
      <c r="C12" s="124"/>
      <c r="D12" s="1679"/>
      <c r="E12" s="1675"/>
      <c r="F12" s="1662"/>
      <c r="G12" s="1552"/>
    </row>
    <row r="13" spans="1:8" s="57" customFormat="1" x14ac:dyDescent="0.25">
      <c r="A13" s="1558"/>
      <c r="B13" s="998"/>
      <c r="C13" s="998"/>
      <c r="D13" s="1676"/>
      <c r="E13" s="1677"/>
      <c r="F13" s="1660"/>
      <c r="G13" s="1627"/>
      <c r="H13" s="1559"/>
    </row>
    <row r="14" spans="1:8" s="57" customFormat="1" hidden="1" x14ac:dyDescent="0.25">
      <c r="A14" s="193"/>
      <c r="B14" s="123"/>
      <c r="C14" s="123"/>
      <c r="D14" s="1676"/>
      <c r="E14" s="1602"/>
      <c r="F14" s="1589" t="str">
        <f>IF(E14="","",D14*E14)</f>
        <v/>
      </c>
      <c r="G14" s="1625"/>
      <c r="H14" s="1559"/>
    </row>
    <row r="15" spans="1:8" s="57" customFormat="1" x14ac:dyDescent="0.25">
      <c r="A15" s="1560" t="s">
        <v>844</v>
      </c>
      <c r="B15" s="124" t="s">
        <v>845</v>
      </c>
      <c r="C15" s="124"/>
      <c r="D15" s="1680"/>
      <c r="E15" s="1605"/>
      <c r="F15" s="1590"/>
      <c r="G15" s="1624"/>
      <c r="H15" s="1559"/>
    </row>
    <row r="16" spans="1:8" s="57" customFormat="1" x14ac:dyDescent="0.25">
      <c r="A16" s="1591" t="s">
        <v>844</v>
      </c>
      <c r="B16" s="1100"/>
      <c r="C16" s="1100"/>
      <c r="D16" s="1683"/>
      <c r="E16" s="1682"/>
      <c r="F16" s="1589"/>
      <c r="G16" s="1625"/>
      <c r="H16" s="1559"/>
    </row>
    <row r="17" spans="1:13" s="57" customFormat="1" hidden="1" x14ac:dyDescent="0.25">
      <c r="A17" s="193"/>
      <c r="B17" s="123"/>
      <c r="C17" s="123"/>
      <c r="D17" s="1679"/>
      <c r="E17" s="1605"/>
      <c r="F17" s="1590" t="str">
        <f>IF(E17="","",D17*E17)</f>
        <v/>
      </c>
      <c r="G17" s="1624"/>
      <c r="H17" s="1559"/>
    </row>
    <row r="18" spans="1:13" s="57" customFormat="1" hidden="1" x14ac:dyDescent="0.25">
      <c r="A18" s="193"/>
      <c r="B18" s="123"/>
      <c r="C18" s="123"/>
      <c r="D18" s="1676"/>
      <c r="E18" s="1606"/>
      <c r="F18" s="1589" t="str">
        <f>IF(E18="","",D18*E18)</f>
        <v/>
      </c>
      <c r="G18" s="1625"/>
      <c r="H18" s="1559"/>
    </row>
    <row r="19" spans="1:13" s="57" customFormat="1" x14ac:dyDescent="0.25">
      <c r="A19" s="1560" t="s">
        <v>844</v>
      </c>
      <c r="B19" s="124" t="s">
        <v>846</v>
      </c>
      <c r="C19" s="124"/>
      <c r="D19" s="1680"/>
      <c r="E19" s="1605"/>
      <c r="F19" s="1590"/>
      <c r="G19" s="1624"/>
      <c r="H19" s="1559"/>
    </row>
    <row r="20" spans="1:13" s="57" customFormat="1" x14ac:dyDescent="0.25">
      <c r="A20" s="1561" t="s">
        <v>844</v>
      </c>
      <c r="B20" s="1106"/>
      <c r="C20" s="1106"/>
      <c r="D20" s="1607"/>
      <c r="E20" s="1606"/>
      <c r="F20" s="1589"/>
      <c r="G20" s="1625"/>
      <c r="H20" s="1559"/>
    </row>
    <row r="21" spans="1:13" s="57" customFormat="1" x14ac:dyDescent="0.25">
      <c r="A21" s="193" t="s">
        <v>844</v>
      </c>
      <c r="B21" s="123" t="s">
        <v>847</v>
      </c>
      <c r="C21" s="123"/>
      <c r="D21" s="1680"/>
      <c r="E21" s="1681"/>
      <c r="F21" s="1662"/>
      <c r="G21" s="1552"/>
      <c r="H21" s="1562"/>
    </row>
    <row r="22" spans="1:13" s="57" customFormat="1" x14ac:dyDescent="0.25">
      <c r="A22" s="1563"/>
      <c r="B22" s="1001"/>
      <c r="C22" s="1001"/>
      <c r="D22" s="1683"/>
      <c r="E22" s="1682"/>
      <c r="F22" s="1660"/>
      <c r="G22" s="1627"/>
      <c r="H22" s="1562"/>
    </row>
    <row r="23" spans="1:13" s="57" customFormat="1" x14ac:dyDescent="0.25">
      <c r="B23" s="193"/>
      <c r="C23" s="193"/>
      <c r="D23" s="123"/>
      <c r="E23" s="1604"/>
      <c r="F23" s="1605"/>
      <c r="G23" s="1590"/>
      <c r="H23" s="1552"/>
    </row>
    <row r="24" spans="1:13" s="31" customFormat="1" x14ac:dyDescent="0.25">
      <c r="B24" s="31" t="s">
        <v>852</v>
      </c>
      <c r="F24" s="1505"/>
      <c r="I24" s="142"/>
    </row>
    <row r="25" spans="1:13" s="31" customFormat="1" x14ac:dyDescent="0.25">
      <c r="A25" s="137" t="s">
        <v>18</v>
      </c>
      <c r="B25" s="874" t="s">
        <v>545</v>
      </c>
      <c r="C25" s="874"/>
      <c r="D25" s="874"/>
      <c r="E25" s="874"/>
      <c r="F25" s="1482"/>
      <c r="I25" s="142"/>
    </row>
    <row r="26" spans="1:13" s="31" customFormat="1" x14ac:dyDescent="0.25">
      <c r="B26" s="1631"/>
      <c r="C26" s="1128"/>
      <c r="D26" s="1128"/>
      <c r="E26" s="1128"/>
      <c r="F26" s="1670"/>
      <c r="I26" s="142"/>
    </row>
    <row r="27" spans="1:13" s="31" customFormat="1" ht="15" customHeight="1" x14ac:dyDescent="0.25">
      <c r="I27" s="142"/>
    </row>
    <row r="28" spans="1:13" s="31" customFormat="1" ht="15" customHeight="1" x14ac:dyDescent="0.25">
      <c r="E28" s="1138" t="s">
        <v>667</v>
      </c>
      <c r="F28" s="1138" t="s">
        <v>668</v>
      </c>
      <c r="G28" s="236" t="s">
        <v>724</v>
      </c>
      <c r="I28" s="142"/>
    </row>
    <row r="29" spans="1:13" s="1428" customFormat="1" ht="15" customHeight="1" x14ac:dyDescent="0.25">
      <c r="A29" s="131" t="s">
        <v>879</v>
      </c>
      <c r="B29" s="1115"/>
      <c r="C29" s="1116"/>
      <c r="D29" s="1492"/>
      <c r="E29" s="1672"/>
      <c r="F29" s="1673"/>
      <c r="G29" s="1494"/>
      <c r="J29" s="1465"/>
      <c r="K29" s="1465"/>
      <c r="L29" s="1465"/>
      <c r="M29" s="1597"/>
    </row>
    <row r="30" spans="1:13" s="1428" customFormat="1" ht="15" customHeight="1" x14ac:dyDescent="0.25">
      <c r="A30" s="131"/>
      <c r="B30" s="1115"/>
      <c r="C30" s="1116"/>
      <c r="D30" s="1492"/>
      <c r="E30" s="1672"/>
      <c r="F30" s="1673"/>
      <c r="G30" s="1598"/>
      <c r="J30" s="1465"/>
      <c r="K30" s="1465"/>
      <c r="L30" s="1465"/>
      <c r="M30" s="1597"/>
    </row>
    <row r="31" spans="1:13" s="31" customFormat="1" ht="15" customHeight="1" x14ac:dyDescent="0.25">
      <c r="A31" s="131"/>
      <c r="B31" s="133"/>
      <c r="C31" s="131"/>
      <c r="E31" s="1458"/>
      <c r="F31" s="1596"/>
      <c r="G31" s="1598"/>
    </row>
    <row r="32" spans="1:13" s="31" customFormat="1" ht="15" customHeight="1" x14ac:dyDescent="0.25">
      <c r="A32" s="131" t="s">
        <v>1175</v>
      </c>
      <c r="B32" s="1115"/>
      <c r="C32" s="1116"/>
      <c r="D32" s="1128"/>
      <c r="E32" s="1672"/>
      <c r="F32" s="1673"/>
      <c r="G32" s="1502"/>
    </row>
    <row r="33" spans="1:8" x14ac:dyDescent="0.25">
      <c r="A33" s="131"/>
      <c r="B33" s="1115"/>
      <c r="C33" s="1116"/>
      <c r="D33" s="620"/>
      <c r="E33" s="1672"/>
      <c r="F33" s="1673"/>
      <c r="G33" s="1598"/>
    </row>
    <row r="34" spans="1:8" s="31" customFormat="1" x14ac:dyDescent="0.25"/>
    <row r="35" spans="1:8" x14ac:dyDescent="0.25">
      <c r="A35" s="16" t="s">
        <v>873</v>
      </c>
    </row>
    <row r="36" spans="1:8" s="178" customFormat="1" x14ac:dyDescent="0.25">
      <c r="C36" s="310"/>
      <c r="D36" s="1564" t="s">
        <v>56</v>
      </c>
      <c r="E36" s="1565" t="s">
        <v>425</v>
      </c>
      <c r="F36" s="1564"/>
      <c r="G36" s="1564" t="s">
        <v>2</v>
      </c>
    </row>
    <row r="37" spans="1:8" s="178" customFormat="1" x14ac:dyDescent="0.25">
      <c r="A37" s="1566" t="s">
        <v>665</v>
      </c>
      <c r="B37" s="1005" t="s">
        <v>683</v>
      </c>
      <c r="C37" s="1009"/>
      <c r="D37" s="1006" t="s">
        <v>864</v>
      </c>
      <c r="E37" s="1006" t="s">
        <v>841</v>
      </c>
      <c r="F37" s="1005" t="s">
        <v>841</v>
      </c>
      <c r="G37" s="1006" t="s">
        <v>841</v>
      </c>
    </row>
    <row r="38" spans="1:8" s="179" customFormat="1" x14ac:dyDescent="0.25">
      <c r="A38" s="1634"/>
      <c r="B38" s="1635"/>
      <c r="C38" s="1638"/>
      <c r="D38" s="1679"/>
      <c r="E38" s="1637"/>
      <c r="F38" s="1567"/>
      <c r="G38" s="1643"/>
    </row>
    <row r="39" spans="1:8" s="180" customFormat="1" x14ac:dyDescent="0.25">
      <c r="A39" s="1693"/>
      <c r="B39" s="1108"/>
      <c r="C39" s="1640"/>
      <c r="D39" s="1676"/>
      <c r="E39" s="1642"/>
      <c r="F39" s="1570"/>
      <c r="G39" s="1645"/>
    </row>
    <row r="40" spans="1:8" s="180" customFormat="1" x14ac:dyDescent="0.25">
      <c r="A40" s="1571"/>
      <c r="B40" s="182"/>
      <c r="D40" s="1679"/>
      <c r="E40" s="1572"/>
      <c r="F40" s="1572"/>
      <c r="G40" s="1646"/>
      <c r="H40" s="1577"/>
    </row>
    <row r="41" spans="1:8" s="179" customFormat="1" x14ac:dyDescent="0.25">
      <c r="A41" s="1573"/>
      <c r="B41" s="181" t="s">
        <v>843</v>
      </c>
      <c r="C41" s="180"/>
      <c r="D41" s="1679"/>
      <c r="E41" s="1637"/>
      <c r="F41" s="1644"/>
      <c r="G41" s="1567"/>
      <c r="H41" s="1579"/>
    </row>
    <row r="42" spans="1:8" s="180" customFormat="1" x14ac:dyDescent="0.25">
      <c r="A42" s="1574"/>
      <c r="B42" s="1007"/>
      <c r="C42" s="1569"/>
      <c r="D42" s="1676"/>
      <c r="E42" s="1642"/>
      <c r="F42" s="1645"/>
      <c r="G42" s="1647"/>
      <c r="H42" s="1559"/>
    </row>
    <row r="43" spans="1:8" s="180" customFormat="1" x14ac:dyDescent="0.25">
      <c r="A43" s="1575" t="s">
        <v>844</v>
      </c>
      <c r="B43" s="181" t="s">
        <v>845</v>
      </c>
      <c r="D43" s="1679"/>
      <c r="E43" s="1576"/>
      <c r="F43" s="1567"/>
      <c r="G43" s="1644"/>
      <c r="H43" s="1577"/>
    </row>
    <row r="44" spans="1:8" s="180" customFormat="1" x14ac:dyDescent="0.25">
      <c r="A44" s="1568" t="s">
        <v>844</v>
      </c>
      <c r="B44" s="1111"/>
      <c r="C44" s="1640"/>
      <c r="D44" s="1676"/>
      <c r="E44" s="1649"/>
      <c r="F44" s="1570"/>
      <c r="G44" s="1645"/>
      <c r="H44" s="1577"/>
    </row>
    <row r="45" spans="1:8" s="180" customFormat="1" x14ac:dyDescent="0.25">
      <c r="A45" s="1575" t="s">
        <v>844</v>
      </c>
      <c r="B45" s="181" t="s">
        <v>846</v>
      </c>
      <c r="D45" s="1679"/>
      <c r="E45" s="1576"/>
      <c r="F45" s="1567"/>
      <c r="G45" s="1644"/>
      <c r="H45" s="1577"/>
    </row>
    <row r="46" spans="1:8" s="179" customFormat="1" x14ac:dyDescent="0.25">
      <c r="A46" s="1568" t="s">
        <v>844</v>
      </c>
      <c r="B46" s="1111"/>
      <c r="C46" s="1640"/>
      <c r="D46" s="1601"/>
      <c r="E46" s="1578"/>
      <c r="F46" s="1570"/>
      <c r="G46" s="1645"/>
      <c r="H46" s="1579"/>
    </row>
    <row r="47" spans="1:8" s="179" customFormat="1" x14ac:dyDescent="0.25">
      <c r="A47" s="1611" t="s">
        <v>844</v>
      </c>
      <c r="B47" s="1010" t="s">
        <v>847</v>
      </c>
      <c r="C47" s="1612"/>
      <c r="D47" s="1694"/>
      <c r="E47" s="1120"/>
      <c r="F47" s="1695"/>
      <c r="G47" s="1696"/>
      <c r="H47" s="1579"/>
    </row>
    <row r="48" spans="1:8" x14ac:dyDescent="0.25">
      <c r="H48" s="1562"/>
    </row>
    <row r="49" spans="1:8" x14ac:dyDescent="0.25">
      <c r="A49" s="16" t="s">
        <v>874</v>
      </c>
      <c r="H49" s="1562"/>
    </row>
    <row r="50" spans="1:8" s="31" customFormat="1" x14ac:dyDescent="0.25">
      <c r="C50" s="1613"/>
      <c r="D50" s="1549" t="s">
        <v>56</v>
      </c>
      <c r="E50" s="1565" t="s">
        <v>425</v>
      </c>
      <c r="F50" s="1549" t="s">
        <v>2</v>
      </c>
      <c r="G50" s="1549" t="s">
        <v>876</v>
      </c>
      <c r="H50" s="1562"/>
    </row>
    <row r="51" spans="1:8" s="31" customFormat="1" x14ac:dyDescent="0.25">
      <c r="A51" s="1566" t="s">
        <v>665</v>
      </c>
      <c r="B51" s="996" t="s">
        <v>683</v>
      </c>
      <c r="C51" s="1614"/>
      <c r="D51" s="1006" t="s">
        <v>864</v>
      </c>
      <c r="E51" s="1006" t="s">
        <v>841</v>
      </c>
      <c r="F51" s="996" t="s">
        <v>841</v>
      </c>
      <c r="G51" s="997" t="s">
        <v>841</v>
      </c>
      <c r="H51" s="1562"/>
    </row>
    <row r="52" spans="1:8" s="57" customFormat="1" x14ac:dyDescent="0.25">
      <c r="A52" s="1691"/>
      <c r="B52" s="1114"/>
      <c r="C52" s="1691"/>
      <c r="D52" s="1679"/>
      <c r="E52" s="1689"/>
      <c r="F52" s="1658"/>
      <c r="G52" s="1588"/>
      <c r="H52" s="1559"/>
    </row>
    <row r="53" spans="1:8" s="57" customFormat="1" x14ac:dyDescent="0.25">
      <c r="A53" s="1669"/>
      <c r="B53" s="1100"/>
      <c r="C53" s="1669"/>
      <c r="D53" s="1676"/>
      <c r="E53" s="1677"/>
      <c r="F53" s="1660"/>
      <c r="G53" s="1625"/>
      <c r="H53" s="1559"/>
    </row>
    <row r="54" spans="1:8" s="57" customFormat="1" x14ac:dyDescent="0.25">
      <c r="A54" s="1557"/>
      <c r="B54" s="123"/>
      <c r="C54" s="1557"/>
      <c r="D54" s="1679"/>
      <c r="E54" s="1599"/>
      <c r="F54" s="1662"/>
      <c r="G54" s="1552"/>
      <c r="H54" s="1559"/>
    </row>
    <row r="55" spans="1:8" s="57" customFormat="1" x14ac:dyDescent="0.25">
      <c r="A55" s="1591" t="s">
        <v>1174</v>
      </c>
      <c r="B55" s="998" t="s">
        <v>842</v>
      </c>
      <c r="C55" s="1591"/>
      <c r="D55" s="1676"/>
      <c r="E55" s="1682"/>
      <c r="F55" s="1660"/>
      <c r="G55" s="1554"/>
      <c r="H55" s="1559"/>
    </row>
    <row r="56" spans="1:8" s="57" customFormat="1" x14ac:dyDescent="0.25">
      <c r="A56" s="1560"/>
      <c r="B56" s="124"/>
      <c r="C56" s="1560"/>
      <c r="D56" s="1679"/>
      <c r="E56" s="1681"/>
      <c r="F56" s="1662"/>
      <c r="G56" s="1552"/>
      <c r="H56" s="1559"/>
    </row>
    <row r="57" spans="1:8" s="57" customFormat="1" x14ac:dyDescent="0.25">
      <c r="A57" s="1591" t="s">
        <v>1176</v>
      </c>
      <c r="B57" s="998" t="s">
        <v>857</v>
      </c>
      <c r="C57" s="1591"/>
      <c r="D57" s="1676"/>
      <c r="E57" s="1682"/>
      <c r="F57" s="1660"/>
      <c r="G57" s="1625"/>
      <c r="H57" s="1559"/>
    </row>
    <row r="58" spans="1:8" s="57" customFormat="1" x14ac:dyDescent="0.25">
      <c r="A58" s="1560" t="s">
        <v>844</v>
      </c>
      <c r="B58" s="124" t="s">
        <v>845</v>
      </c>
      <c r="C58" s="1560"/>
      <c r="D58" s="1679"/>
      <c r="E58" s="1605"/>
      <c r="F58" s="1662"/>
      <c r="G58" s="1668"/>
      <c r="H58" s="1559"/>
    </row>
    <row r="59" spans="1:8" s="57" customFormat="1" x14ac:dyDescent="0.25">
      <c r="A59" s="1563" t="s">
        <v>844</v>
      </c>
      <c r="B59" s="1106"/>
      <c r="C59" s="1697"/>
      <c r="D59" s="1676"/>
      <c r="E59" s="1682"/>
      <c r="F59" s="1660"/>
      <c r="G59" s="1554"/>
      <c r="H59" s="1559"/>
    </row>
    <row r="60" spans="1:8" s="57" customFormat="1" x14ac:dyDescent="0.25">
      <c r="A60" s="1560" t="s">
        <v>844</v>
      </c>
      <c r="B60" s="124" t="s">
        <v>846</v>
      </c>
      <c r="C60" s="1560"/>
      <c r="D60" s="1679"/>
      <c r="E60" s="1605"/>
      <c r="F60" s="1662"/>
      <c r="G60" s="1552"/>
      <c r="H60" s="1559"/>
    </row>
    <row r="61" spans="1:8" s="57" customFormat="1" x14ac:dyDescent="0.25">
      <c r="A61" s="1561" t="s">
        <v>844</v>
      </c>
      <c r="B61" s="1106"/>
      <c r="C61" s="1698"/>
      <c r="D61" s="1601"/>
      <c r="E61" s="1606"/>
      <c r="F61" s="1665"/>
      <c r="G61" s="1554"/>
      <c r="H61" s="1562"/>
    </row>
    <row r="62" spans="1:8" s="57" customFormat="1" x14ac:dyDescent="0.25">
      <c r="A62" s="1563" t="s">
        <v>844</v>
      </c>
      <c r="B62" s="1001" t="s">
        <v>847</v>
      </c>
      <c r="C62" s="1563"/>
      <c r="D62" s="1694"/>
      <c r="E62" s="1682"/>
      <c r="F62" s="1666"/>
      <c r="G62" s="1554"/>
      <c r="H62" s="1562"/>
    </row>
    <row r="64" spans="1:8" x14ac:dyDescent="0.25">
      <c r="A64" s="16" t="s">
        <v>574</v>
      </c>
    </row>
    <row r="65" spans="1:7" s="16" customFormat="1" ht="50.25" customHeight="1" x14ac:dyDescent="0.25">
      <c r="A65" s="1011"/>
      <c r="B65" s="1615" t="s">
        <v>536</v>
      </c>
      <c r="C65" s="1616"/>
      <c r="D65" s="1617"/>
      <c r="E65" s="1011"/>
      <c r="F65" s="1033" t="s">
        <v>1177</v>
      </c>
      <c r="G65" s="1033" t="s">
        <v>1178</v>
      </c>
    </row>
    <row r="66" spans="1:7" s="31" customFormat="1" x14ac:dyDescent="0.25">
      <c r="A66" s="966" t="s">
        <v>3</v>
      </c>
      <c r="B66" s="1618" t="s">
        <v>876</v>
      </c>
      <c r="C66" s="1619"/>
      <c r="D66" s="1699"/>
      <c r="E66" s="1618"/>
      <c r="F66" s="1618"/>
      <c r="G66" s="1618"/>
    </row>
    <row r="67" spans="1:7" s="31" customFormat="1" x14ac:dyDescent="0.25">
      <c r="A67" s="966"/>
      <c r="B67" s="1618" t="s">
        <v>871</v>
      </c>
      <c r="C67" s="1619"/>
      <c r="D67" s="1699"/>
      <c r="E67" s="1618"/>
      <c r="F67" s="1618"/>
      <c r="G67" s="1618"/>
    </row>
    <row r="68" spans="1:7" s="31" customFormat="1" ht="15.75" thickBot="1" x14ac:dyDescent="0.3">
      <c r="A68" s="1013"/>
      <c r="B68" s="1620" t="s">
        <v>872</v>
      </c>
      <c r="C68" s="1367"/>
      <c r="D68" s="1700"/>
      <c r="E68" s="1701"/>
      <c r="F68" s="1701"/>
      <c r="G68" s="1620"/>
    </row>
    <row r="69" spans="1:7" s="31" customFormat="1" x14ac:dyDescent="0.25">
      <c r="A69" s="966" t="s">
        <v>245</v>
      </c>
      <c r="B69" s="1618" t="s">
        <v>876</v>
      </c>
      <c r="C69" s="1619"/>
      <c r="D69" s="1699"/>
      <c r="E69" s="1618"/>
      <c r="F69" s="1618"/>
      <c r="G69" s="1618"/>
    </row>
    <row r="70" spans="1:7" s="31" customFormat="1" x14ac:dyDescent="0.25">
      <c r="A70" s="966"/>
      <c r="B70" s="1618" t="s">
        <v>871</v>
      </c>
      <c r="C70" s="1619"/>
      <c r="D70" s="1699"/>
      <c r="E70" s="1618"/>
      <c r="F70" s="1618"/>
      <c r="G70" s="1618"/>
    </row>
    <row r="71" spans="1:7" s="31" customFormat="1" ht="15.75" thickBot="1" x14ac:dyDescent="0.3">
      <c r="A71" s="1013"/>
      <c r="B71" s="1620" t="s">
        <v>872</v>
      </c>
      <c r="C71" s="1367"/>
      <c r="D71" s="1700"/>
      <c r="E71" s="1701"/>
      <c r="F71" s="1701"/>
      <c r="G71" s="1701"/>
    </row>
    <row r="72" spans="1:7" s="31" customFormat="1" x14ac:dyDescent="0.25">
      <c r="A72" s="966" t="s">
        <v>348</v>
      </c>
      <c r="B72" s="1618" t="s">
        <v>876</v>
      </c>
      <c r="C72" s="1619"/>
      <c r="D72" s="1699"/>
      <c r="E72" s="1618"/>
      <c r="F72" s="1618"/>
      <c r="G72" s="1618"/>
    </row>
    <row r="73" spans="1:7" s="31" customFormat="1" x14ac:dyDescent="0.25">
      <c r="A73" s="966"/>
      <c r="B73" s="1618" t="s">
        <v>871</v>
      </c>
      <c r="C73" s="1619"/>
      <c r="D73" s="1699"/>
      <c r="E73" s="1618"/>
      <c r="F73" s="1618"/>
      <c r="G73" s="1618"/>
    </row>
    <row r="74" spans="1:7" s="31" customFormat="1" ht="15.75" thickBot="1" x14ac:dyDescent="0.3">
      <c r="A74" s="1013"/>
      <c r="B74" s="1620" t="s">
        <v>872</v>
      </c>
      <c r="C74" s="1367"/>
      <c r="D74" s="1700"/>
      <c r="E74" s="1701"/>
      <c r="F74" s="1701"/>
      <c r="G74" s="1701"/>
    </row>
  </sheetData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  <rowBreaks count="1" manualBreakCount="1">
    <brk id="48" max="16383" man="1"/>
  </row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rgb="FF002060"/>
  </sheetPr>
  <dimension ref="A1:H34"/>
  <sheetViews>
    <sheetView zoomScaleNormal="100" zoomScalePageLayoutView="160" workbookViewId="0">
      <selection activeCell="A4" sqref="A4"/>
    </sheetView>
  </sheetViews>
  <sheetFormatPr baseColWidth="10" defaultColWidth="10.85546875" defaultRowHeight="15" x14ac:dyDescent="0.25"/>
  <cols>
    <col min="1" max="1" width="2.7109375" style="178" customWidth="1"/>
    <col min="2" max="2" width="3.85546875" style="178" customWidth="1"/>
    <col min="3" max="3" width="5.28515625" style="178" customWidth="1"/>
    <col min="4" max="4" width="23.140625" style="178" customWidth="1"/>
    <col min="5" max="6" width="13.42578125" style="178" customWidth="1"/>
    <col min="7" max="7" width="22.140625" style="178" customWidth="1"/>
    <col min="8" max="8" width="16" style="178" customWidth="1"/>
    <col min="9" max="9" width="13.140625" style="178" bestFit="1" customWidth="1"/>
    <col min="10" max="16384" width="10.85546875" style="178"/>
  </cols>
  <sheetData>
    <row r="1" spans="1:8" x14ac:dyDescent="0.25">
      <c r="A1" s="177" t="s">
        <v>1179</v>
      </c>
      <c r="G1" s="310"/>
      <c r="H1" s="310"/>
    </row>
    <row r="2" spans="1:8" x14ac:dyDescent="0.25">
      <c r="A2" s="178" t="s">
        <v>1180</v>
      </c>
    </row>
    <row r="3" spans="1:8" x14ac:dyDescent="0.25">
      <c r="A3" s="1096" t="s">
        <v>808</v>
      </c>
    </row>
    <row r="5" spans="1:8" x14ac:dyDescent="0.25">
      <c r="A5" s="177" t="s">
        <v>3</v>
      </c>
    </row>
    <row r="6" spans="1:8" x14ac:dyDescent="0.25">
      <c r="A6" s="2686"/>
      <c r="B6" s="2687"/>
      <c r="C6" s="2687"/>
      <c r="D6" s="2688"/>
      <c r="E6" s="1702" t="s">
        <v>548</v>
      </c>
      <c r="F6" s="1702" t="s">
        <v>129</v>
      </c>
    </row>
    <row r="7" spans="1:8" x14ac:dyDescent="0.25">
      <c r="A7" s="1703"/>
      <c r="B7" s="1704" t="s">
        <v>1181</v>
      </c>
      <c r="C7" s="1705"/>
      <c r="D7" s="1706"/>
      <c r="E7" s="1723"/>
      <c r="F7" s="1724"/>
    </row>
    <row r="8" spans="1:8" x14ac:dyDescent="0.25">
      <c r="A8" s="1707" t="s">
        <v>18</v>
      </c>
      <c r="B8" s="1708" t="s">
        <v>183</v>
      </c>
      <c r="C8" s="312"/>
      <c r="D8" s="191"/>
      <c r="E8" s="1723"/>
      <c r="F8" s="1724"/>
    </row>
    <row r="9" spans="1:8" x14ac:dyDescent="0.25">
      <c r="A9" s="1707" t="s">
        <v>18</v>
      </c>
      <c r="B9" s="1708" t="s">
        <v>185</v>
      </c>
      <c r="C9" s="312"/>
      <c r="D9" s="191"/>
      <c r="E9" s="1723"/>
      <c r="F9" s="1724"/>
    </row>
    <row r="10" spans="1:8" x14ac:dyDescent="0.25">
      <c r="A10" s="1707" t="s">
        <v>18</v>
      </c>
      <c r="B10" s="1708" t="s">
        <v>187</v>
      </c>
      <c r="C10" s="1709"/>
      <c r="D10" s="1708"/>
      <c r="E10" s="1723"/>
      <c r="F10" s="1724"/>
    </row>
    <row r="11" spans="1:8" x14ac:dyDescent="0.25">
      <c r="A11" s="1710" t="s">
        <v>18</v>
      </c>
      <c r="B11" s="1711" t="s">
        <v>189</v>
      </c>
      <c r="C11" s="1017"/>
      <c r="D11" s="1014"/>
      <c r="E11" s="1725"/>
      <c r="F11" s="1726"/>
    </row>
    <row r="12" spans="1:8" x14ac:dyDescent="0.25">
      <c r="A12" s="1712"/>
      <c r="B12" s="1705"/>
      <c r="C12" s="1705"/>
      <c r="D12" s="1704"/>
      <c r="E12" s="1723"/>
      <c r="F12" s="1727"/>
    </row>
    <row r="13" spans="1:8" x14ac:dyDescent="0.25">
      <c r="A13" s="1707" t="s">
        <v>21</v>
      </c>
      <c r="B13" s="190" t="s">
        <v>1182</v>
      </c>
      <c r="C13" s="190"/>
      <c r="D13" s="1713"/>
      <c r="E13" s="1723"/>
      <c r="F13" s="1724"/>
    </row>
    <row r="14" spans="1:8" x14ac:dyDescent="0.25">
      <c r="A14" s="1710" t="s">
        <v>21</v>
      </c>
      <c r="B14" s="1016" t="s">
        <v>1183</v>
      </c>
      <c r="C14" s="1016"/>
      <c r="D14" s="1714"/>
      <c r="E14" s="1725"/>
      <c r="F14" s="1726"/>
    </row>
    <row r="15" spans="1:8" x14ac:dyDescent="0.25">
      <c r="A15" s="1712"/>
      <c r="B15" s="310"/>
      <c r="C15" s="310"/>
      <c r="D15" s="1715"/>
      <c r="E15" s="1728"/>
      <c r="F15" s="1729"/>
    </row>
    <row r="16" spans="1:8" x14ac:dyDescent="0.25">
      <c r="A16" s="1712"/>
      <c r="B16" s="1716" t="s">
        <v>877</v>
      </c>
      <c r="C16" s="180"/>
      <c r="D16" s="1717"/>
      <c r="E16" s="1723"/>
      <c r="F16" s="1724"/>
    </row>
    <row r="17" spans="1:6" x14ac:dyDescent="0.25">
      <c r="A17" s="1712"/>
      <c r="B17" s="1716" t="s">
        <v>1184</v>
      </c>
      <c r="C17" s="180"/>
      <c r="D17" s="1717"/>
      <c r="E17" s="1725"/>
      <c r="F17" s="1726"/>
    </row>
    <row r="18" spans="1:6" ht="15.75" thickBot="1" x14ac:dyDescent="0.3">
      <c r="A18" s="1008"/>
      <c r="B18" s="1718" t="s">
        <v>152</v>
      </c>
      <c r="C18" s="1718"/>
      <c r="D18" s="1015"/>
      <c r="E18" s="1730"/>
      <c r="F18" s="1731"/>
    </row>
    <row r="19" spans="1:6" ht="15.75" thickTop="1" x14ac:dyDescent="0.25"/>
    <row r="20" spans="1:6" x14ac:dyDescent="0.25">
      <c r="A20" s="192" t="s">
        <v>40</v>
      </c>
      <c r="D20" s="180"/>
    </row>
    <row r="21" spans="1:6" x14ac:dyDescent="0.25">
      <c r="B21" s="180" t="s">
        <v>133</v>
      </c>
      <c r="C21" s="180"/>
      <c r="D21" s="180"/>
      <c r="F21" s="1684"/>
    </row>
    <row r="22" spans="1:6" x14ac:dyDescent="0.25">
      <c r="A22" s="184" t="s">
        <v>21</v>
      </c>
      <c r="B22" s="190" t="s">
        <v>154</v>
      </c>
      <c r="C22" s="190"/>
      <c r="D22" s="190"/>
      <c r="E22" s="1121"/>
      <c r="F22" s="1684"/>
    </row>
    <row r="23" spans="1:6" x14ac:dyDescent="0.25">
      <c r="A23" s="184" t="s">
        <v>21</v>
      </c>
      <c r="B23" s="190" t="s">
        <v>87</v>
      </c>
      <c r="C23" s="190"/>
      <c r="D23" s="190"/>
      <c r="F23" s="1684"/>
    </row>
    <row r="24" spans="1:6" x14ac:dyDescent="0.25">
      <c r="A24" s="184" t="s">
        <v>21</v>
      </c>
      <c r="B24" s="1016" t="s">
        <v>155</v>
      </c>
      <c r="C24" s="1016"/>
      <c r="D24" s="1016"/>
      <c r="E24" s="1122"/>
      <c r="F24" s="1685"/>
    </row>
    <row r="25" spans="1:6" x14ac:dyDescent="0.25">
      <c r="A25" s="184"/>
      <c r="B25" s="1740"/>
      <c r="C25" s="1740"/>
      <c r="D25" s="1740"/>
      <c r="E25" s="177"/>
      <c r="F25" s="1732"/>
    </row>
    <row r="26" spans="1:6" x14ac:dyDescent="0.25">
      <c r="F26" s="1608"/>
    </row>
    <row r="27" spans="1:6" x14ac:dyDescent="0.25">
      <c r="A27" s="192" t="s">
        <v>245</v>
      </c>
      <c r="D27" s="180"/>
    </row>
    <row r="28" spans="1:6" x14ac:dyDescent="0.25">
      <c r="B28" s="178" t="s">
        <v>878</v>
      </c>
      <c r="F28" s="1123"/>
    </row>
    <row r="29" spans="1:6" x14ac:dyDescent="0.25">
      <c r="A29" s="184" t="s">
        <v>18</v>
      </c>
      <c r="B29" s="1017" t="s">
        <v>1185</v>
      </c>
      <c r="C29" s="1017"/>
      <c r="D29" s="1017"/>
      <c r="E29" s="1009"/>
      <c r="F29" s="1685"/>
    </row>
    <row r="30" spans="1:6" x14ac:dyDescent="0.25">
      <c r="B30" s="1117"/>
      <c r="C30" s="1117"/>
      <c r="D30" s="1117"/>
      <c r="E30" s="1117"/>
      <c r="F30" s="1732"/>
    </row>
    <row r="32" spans="1:6" x14ac:dyDescent="0.25">
      <c r="E32" s="1138" t="s">
        <v>667</v>
      </c>
      <c r="F32" s="1138" t="s">
        <v>668</v>
      </c>
    </row>
    <row r="33" spans="1:6" x14ac:dyDescent="0.25">
      <c r="A33" s="183" t="s">
        <v>879</v>
      </c>
      <c r="C33" s="1118"/>
      <c r="D33" s="1118"/>
      <c r="E33" s="1733"/>
      <c r="F33" s="1733"/>
    </row>
    <row r="34" spans="1:6" x14ac:dyDescent="0.25">
      <c r="C34" s="1124"/>
      <c r="D34" s="1118"/>
      <c r="E34" s="1733"/>
      <c r="F34" s="1733"/>
    </row>
  </sheetData>
  <mergeCells count="1">
    <mergeCell ref="A6:D6"/>
  </mergeCells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rgb="FF002060"/>
  </sheetPr>
  <dimension ref="A1:G32"/>
  <sheetViews>
    <sheetView zoomScaleNormal="100" zoomScalePageLayoutView="160" workbookViewId="0">
      <selection activeCell="A3" sqref="A3"/>
    </sheetView>
  </sheetViews>
  <sheetFormatPr baseColWidth="10" defaultColWidth="10.85546875" defaultRowHeight="15" x14ac:dyDescent="0.25"/>
  <cols>
    <col min="1" max="1" width="2.7109375" style="178" customWidth="1"/>
    <col min="2" max="2" width="31.7109375" style="178" customWidth="1"/>
    <col min="3" max="4" width="13.28515625" style="178" customWidth="1"/>
    <col min="5" max="5" width="10.85546875" style="178"/>
    <col min="6" max="7" width="13.140625" style="178" bestFit="1" customWidth="1"/>
    <col min="8" max="16384" width="10.85546875" style="178"/>
  </cols>
  <sheetData>
    <row r="1" spans="1:4" x14ac:dyDescent="0.25">
      <c r="A1" s="177" t="s">
        <v>1186</v>
      </c>
    </row>
    <row r="2" spans="1:4" x14ac:dyDescent="0.25">
      <c r="A2" s="178" t="s">
        <v>1187</v>
      </c>
    </row>
    <row r="4" spans="1:4" x14ac:dyDescent="0.25">
      <c r="A4" s="177" t="s">
        <v>3</v>
      </c>
    </row>
    <row r="5" spans="1:4" x14ac:dyDescent="0.25">
      <c r="A5" s="2689"/>
      <c r="B5" s="2690"/>
      <c r="C5" s="1719" t="s">
        <v>548</v>
      </c>
      <c r="D5" s="1719" t="s">
        <v>129</v>
      </c>
    </row>
    <row r="6" spans="1:4" x14ac:dyDescent="0.25">
      <c r="A6" s="1703"/>
      <c r="B6" s="1704" t="s">
        <v>1181</v>
      </c>
      <c r="C6" s="1723"/>
      <c r="D6" s="1734"/>
    </row>
    <row r="7" spans="1:4" x14ac:dyDescent="0.25">
      <c r="A7" s="1707" t="s">
        <v>18</v>
      </c>
      <c r="B7" s="1708" t="s">
        <v>183</v>
      </c>
      <c r="C7" s="1723"/>
      <c r="D7" s="1734"/>
    </row>
    <row r="8" spans="1:4" x14ac:dyDescent="0.25">
      <c r="A8" s="1707" t="s">
        <v>18</v>
      </c>
      <c r="B8" s="1708" t="s">
        <v>185</v>
      </c>
      <c r="C8" s="1723"/>
      <c r="D8" s="1734"/>
    </row>
    <row r="9" spans="1:4" x14ac:dyDescent="0.25">
      <c r="A9" s="1707" t="s">
        <v>18</v>
      </c>
      <c r="B9" s="1708" t="s">
        <v>187</v>
      </c>
      <c r="C9" s="1723"/>
      <c r="D9" s="1734"/>
    </row>
    <row r="10" spans="1:4" x14ac:dyDescent="0.25">
      <c r="A10" s="1710" t="s">
        <v>18</v>
      </c>
      <c r="B10" s="1711" t="s">
        <v>189</v>
      </c>
      <c r="C10" s="1725"/>
      <c r="D10" s="1735"/>
    </row>
    <row r="11" spans="1:4" x14ac:dyDescent="0.25">
      <c r="A11" s="1703"/>
      <c r="B11" s="1704"/>
      <c r="C11" s="1723"/>
      <c r="D11" s="1736"/>
    </row>
    <row r="12" spans="1:4" x14ac:dyDescent="0.25">
      <c r="A12" s="1707" t="s">
        <v>21</v>
      </c>
      <c r="B12" s="1713" t="s">
        <v>1182</v>
      </c>
      <c r="C12" s="1723"/>
      <c r="D12" s="1734"/>
    </row>
    <row r="13" spans="1:4" x14ac:dyDescent="0.25">
      <c r="A13" s="1710" t="s">
        <v>21</v>
      </c>
      <c r="B13" s="1714" t="s">
        <v>1183</v>
      </c>
      <c r="C13" s="1725"/>
      <c r="D13" s="1735"/>
    </row>
    <row r="14" spans="1:4" x14ac:dyDescent="0.25">
      <c r="A14" s="1712"/>
      <c r="B14" s="1715"/>
      <c r="C14" s="1728"/>
      <c r="D14" s="1737"/>
    </row>
    <row r="15" spans="1:4" x14ac:dyDescent="0.25">
      <c r="A15" s="1712"/>
      <c r="B15" s="1716" t="s">
        <v>877</v>
      </c>
      <c r="C15" s="1723"/>
      <c r="D15" s="1734"/>
    </row>
    <row r="16" spans="1:4" x14ac:dyDescent="0.25">
      <c r="A16" s="1712"/>
      <c r="B16" s="1716" t="s">
        <v>1184</v>
      </c>
      <c r="C16" s="1725"/>
      <c r="D16" s="1735"/>
    </row>
    <row r="17" spans="1:7" ht="15.75" thickBot="1" x14ac:dyDescent="0.3">
      <c r="A17" s="1008"/>
      <c r="B17" s="1718" t="s">
        <v>152</v>
      </c>
      <c r="C17" s="1738"/>
      <c r="D17" s="1739"/>
    </row>
    <row r="18" spans="1:7" ht="15.75" thickTop="1" x14ac:dyDescent="0.25"/>
    <row r="19" spans="1:7" x14ac:dyDescent="0.25">
      <c r="A19" s="192" t="s">
        <v>40</v>
      </c>
    </row>
    <row r="20" spans="1:7" x14ac:dyDescent="0.25">
      <c r="A20" s="184"/>
      <c r="B20" s="180" t="s">
        <v>133</v>
      </c>
      <c r="D20" s="1684"/>
    </row>
    <row r="21" spans="1:7" x14ac:dyDescent="0.25">
      <c r="A21" s="184" t="s">
        <v>21</v>
      </c>
      <c r="B21" s="190" t="s">
        <v>154</v>
      </c>
      <c r="C21" s="1121"/>
      <c r="D21" s="1684"/>
    </row>
    <row r="22" spans="1:7" x14ac:dyDescent="0.25">
      <c r="A22" s="184" t="s">
        <v>21</v>
      </c>
      <c r="B22" s="190" t="s">
        <v>87</v>
      </c>
      <c r="D22" s="1684"/>
    </row>
    <row r="23" spans="1:7" x14ac:dyDescent="0.25">
      <c r="A23" s="184" t="s">
        <v>21</v>
      </c>
      <c r="B23" s="1016" t="s">
        <v>155</v>
      </c>
      <c r="C23" s="1122"/>
      <c r="D23" s="1685"/>
    </row>
    <row r="24" spans="1:7" x14ac:dyDescent="0.25">
      <c r="B24" s="1740"/>
      <c r="C24" s="177"/>
      <c r="D24" s="1732"/>
    </row>
    <row r="25" spans="1:7" x14ac:dyDescent="0.25">
      <c r="D25" s="1608"/>
    </row>
    <row r="26" spans="1:7" x14ac:dyDescent="0.25">
      <c r="B26" s="310"/>
      <c r="C26" s="310"/>
      <c r="D26" s="310"/>
      <c r="E26" s="310"/>
      <c r="F26" s="310"/>
      <c r="G26" s="310"/>
    </row>
    <row r="27" spans="1:7" x14ac:dyDescent="0.25">
      <c r="B27" s="310"/>
      <c r="C27" s="310"/>
      <c r="D27" s="311"/>
      <c r="E27" s="310"/>
      <c r="F27" s="310"/>
      <c r="G27" s="310"/>
    </row>
    <row r="28" spans="1:7" x14ac:dyDescent="0.25">
      <c r="B28" s="312"/>
      <c r="C28" s="310"/>
      <c r="D28" s="1720"/>
      <c r="E28" s="310"/>
      <c r="F28" s="310"/>
      <c r="G28" s="310"/>
    </row>
    <row r="29" spans="1:7" x14ac:dyDescent="0.25">
      <c r="B29" s="313"/>
      <c r="C29" s="313"/>
      <c r="D29" s="1721"/>
      <c r="E29" s="310"/>
      <c r="F29" s="310"/>
      <c r="G29" s="310"/>
    </row>
    <row r="30" spans="1:7" x14ac:dyDescent="0.25">
      <c r="B30" s="310"/>
      <c r="C30" s="310"/>
      <c r="D30" s="310"/>
      <c r="E30" s="310"/>
      <c r="F30" s="310"/>
      <c r="G30" s="310"/>
    </row>
    <row r="31" spans="1:7" x14ac:dyDescent="0.25">
      <c r="B31" s="314"/>
      <c r="C31" s="310"/>
      <c r="D31" s="310"/>
      <c r="E31" s="310"/>
      <c r="F31" s="311"/>
      <c r="G31" s="310"/>
    </row>
    <row r="32" spans="1:7" x14ac:dyDescent="0.25">
      <c r="B32" s="310"/>
      <c r="C32" s="314"/>
      <c r="D32" s="310"/>
      <c r="E32" s="310"/>
      <c r="F32" s="310"/>
      <c r="G32" s="311"/>
    </row>
  </sheetData>
  <mergeCells count="1">
    <mergeCell ref="A5:B5"/>
  </mergeCells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rgb="FF002060"/>
  </sheetPr>
  <dimension ref="A1:G34"/>
  <sheetViews>
    <sheetView zoomScaleNormal="100" zoomScalePageLayoutView="160" workbookViewId="0">
      <selection activeCell="A4" sqref="A4"/>
    </sheetView>
  </sheetViews>
  <sheetFormatPr baseColWidth="10" defaultColWidth="10.85546875" defaultRowHeight="15" x14ac:dyDescent="0.25"/>
  <cols>
    <col min="1" max="1" width="2.7109375" style="178" customWidth="1"/>
    <col min="2" max="2" width="2.5703125" style="178" customWidth="1"/>
    <col min="3" max="3" width="5.42578125" style="178" customWidth="1"/>
    <col min="4" max="4" width="23.85546875" style="178" customWidth="1"/>
    <col min="5" max="6" width="13.42578125" style="178" customWidth="1"/>
    <col min="7" max="7" width="6.7109375" style="178" customWidth="1"/>
    <col min="8" max="9" width="12" style="178" bestFit="1" customWidth="1"/>
    <col min="10" max="10" width="3.42578125" style="178" bestFit="1" customWidth="1"/>
    <col min="11" max="16384" width="10.85546875" style="178"/>
  </cols>
  <sheetData>
    <row r="1" spans="1:6" x14ac:dyDescent="0.25">
      <c r="A1" s="177" t="s">
        <v>1188</v>
      </c>
    </row>
    <row r="2" spans="1:6" x14ac:dyDescent="0.25">
      <c r="A2" s="178" t="s">
        <v>880</v>
      </c>
    </row>
    <row r="3" spans="1:6" x14ac:dyDescent="0.25">
      <c r="A3" s="1096" t="s">
        <v>808</v>
      </c>
    </row>
    <row r="5" spans="1:6" x14ac:dyDescent="0.25">
      <c r="A5" s="177" t="s">
        <v>3</v>
      </c>
    </row>
    <row r="6" spans="1:6" x14ac:dyDescent="0.25">
      <c r="A6" s="2691"/>
      <c r="B6" s="2692"/>
      <c r="C6" s="2692"/>
      <c r="D6" s="2693"/>
      <c r="E6" s="1722" t="s">
        <v>548</v>
      </c>
      <c r="F6" s="1722" t="s">
        <v>129</v>
      </c>
    </row>
    <row r="7" spans="1:6" x14ac:dyDescent="0.25">
      <c r="A7" s="1703"/>
      <c r="B7" s="1705" t="s">
        <v>1181</v>
      </c>
      <c r="C7" s="1705"/>
      <c r="D7" s="1704"/>
      <c r="E7" s="1741"/>
      <c r="F7" s="1724"/>
    </row>
    <row r="8" spans="1:6" x14ac:dyDescent="0.25">
      <c r="A8" s="1707" t="s">
        <v>18</v>
      </c>
      <c r="B8" s="312" t="s">
        <v>183</v>
      </c>
      <c r="C8" s="312"/>
      <c r="D8" s="1708"/>
      <c r="E8" s="1741"/>
      <c r="F8" s="1724"/>
    </row>
    <row r="9" spans="1:6" x14ac:dyDescent="0.25">
      <c r="A9" s="1707" t="s">
        <v>18</v>
      </c>
      <c r="B9" s="312" t="s">
        <v>185</v>
      </c>
      <c r="C9" s="312"/>
      <c r="D9" s="1708"/>
      <c r="E9" s="1741"/>
      <c r="F9" s="1724"/>
    </row>
    <row r="10" spans="1:6" x14ac:dyDescent="0.25">
      <c r="A10" s="1707" t="s">
        <v>18</v>
      </c>
      <c r="B10" s="312" t="s">
        <v>187</v>
      </c>
      <c r="C10" s="312"/>
      <c r="D10" s="1708"/>
      <c r="E10" s="1741"/>
      <c r="F10" s="1724"/>
    </row>
    <row r="11" spans="1:6" x14ac:dyDescent="0.25">
      <c r="A11" s="1710" t="s">
        <v>18</v>
      </c>
      <c r="B11" s="1017" t="s">
        <v>189</v>
      </c>
      <c r="C11" s="1017"/>
      <c r="D11" s="1711"/>
      <c r="E11" s="1742"/>
      <c r="F11" s="1726"/>
    </row>
    <row r="12" spans="1:6" x14ac:dyDescent="0.25">
      <c r="A12" s="1703"/>
      <c r="B12" s="1705"/>
      <c r="C12" s="310"/>
      <c r="D12" s="1715"/>
      <c r="E12" s="1741"/>
      <c r="F12" s="1727"/>
    </row>
    <row r="13" spans="1:6" x14ac:dyDescent="0.25">
      <c r="A13" s="1707" t="s">
        <v>21</v>
      </c>
      <c r="B13" s="190" t="s">
        <v>1182</v>
      </c>
      <c r="C13" s="190"/>
      <c r="D13" s="1713"/>
      <c r="E13" s="1741"/>
      <c r="F13" s="1724"/>
    </row>
    <row r="14" spans="1:6" x14ac:dyDescent="0.25">
      <c r="A14" s="1710" t="s">
        <v>21</v>
      </c>
      <c r="B14" s="1016" t="s">
        <v>1183</v>
      </c>
      <c r="C14" s="1016"/>
      <c r="D14" s="1714"/>
      <c r="E14" s="1742"/>
      <c r="F14" s="1726"/>
    </row>
    <row r="15" spans="1:6" x14ac:dyDescent="0.25">
      <c r="A15" s="1712"/>
      <c r="B15" s="310"/>
      <c r="C15" s="310"/>
      <c r="D15" s="1715"/>
      <c r="E15" s="1743"/>
      <c r="F15" s="1729"/>
    </row>
    <row r="16" spans="1:6" x14ac:dyDescent="0.25">
      <c r="A16" s="1712"/>
      <c r="B16" s="180" t="s">
        <v>877</v>
      </c>
      <c r="C16" s="180"/>
      <c r="D16" s="1716"/>
      <c r="E16" s="1741"/>
      <c r="F16" s="1724"/>
    </row>
    <row r="17" spans="1:7" x14ac:dyDescent="0.25">
      <c r="A17" s="1712"/>
      <c r="B17" s="180" t="s">
        <v>1184</v>
      </c>
      <c r="C17" s="180"/>
      <c r="D17" s="1716"/>
      <c r="E17" s="1742"/>
      <c r="F17" s="1726"/>
    </row>
    <row r="18" spans="1:7" ht="15.75" thickBot="1" x14ac:dyDescent="0.3">
      <c r="A18" s="1008"/>
      <c r="B18" s="1569" t="s">
        <v>152</v>
      </c>
      <c r="C18" s="1569"/>
      <c r="D18" s="1718"/>
      <c r="E18" s="1738"/>
      <c r="F18" s="1739"/>
    </row>
    <row r="19" spans="1:7" ht="15.75" thickTop="1" x14ac:dyDescent="0.25"/>
    <row r="20" spans="1:7" x14ac:dyDescent="0.25">
      <c r="A20" s="192" t="s">
        <v>40</v>
      </c>
    </row>
    <row r="21" spans="1:7" x14ac:dyDescent="0.25">
      <c r="A21" s="184"/>
      <c r="B21" s="180" t="s">
        <v>133</v>
      </c>
      <c r="C21" s="180"/>
      <c r="D21" s="180"/>
      <c r="F21" s="1684"/>
    </row>
    <row r="22" spans="1:7" x14ac:dyDescent="0.25">
      <c r="A22" s="184" t="s">
        <v>21</v>
      </c>
      <c r="B22" s="190" t="s">
        <v>154</v>
      </c>
      <c r="C22" s="190"/>
      <c r="D22" s="190"/>
      <c r="E22" s="1121"/>
      <c r="F22" s="1684"/>
    </row>
    <row r="23" spans="1:7" x14ac:dyDescent="0.25">
      <c r="A23" s="184" t="s">
        <v>21</v>
      </c>
      <c r="B23" s="190" t="s">
        <v>87</v>
      </c>
      <c r="C23" s="190"/>
      <c r="D23" s="190"/>
      <c r="F23" s="1684"/>
    </row>
    <row r="24" spans="1:7" x14ac:dyDescent="0.25">
      <c r="A24" s="184" t="s">
        <v>21</v>
      </c>
      <c r="B24" s="1016" t="s">
        <v>155</v>
      </c>
      <c r="C24" s="1016"/>
      <c r="D24" s="1016"/>
      <c r="E24" s="1122"/>
      <c r="F24" s="1685"/>
    </row>
    <row r="25" spans="1:7" x14ac:dyDescent="0.25">
      <c r="B25" s="1740"/>
      <c r="C25" s="1740"/>
      <c r="D25" s="1740"/>
      <c r="E25" s="177"/>
      <c r="F25" s="1732"/>
    </row>
    <row r="26" spans="1:7" x14ac:dyDescent="0.25">
      <c r="F26" s="1608"/>
    </row>
    <row r="27" spans="1:7" x14ac:dyDescent="0.25">
      <c r="A27" s="192" t="s">
        <v>1144</v>
      </c>
    </row>
    <row r="28" spans="1:7" x14ac:dyDescent="0.25">
      <c r="B28" s="178" t="s">
        <v>878</v>
      </c>
      <c r="F28" s="1123"/>
    </row>
    <row r="29" spans="1:7" x14ac:dyDescent="0.25">
      <c r="A29" s="184" t="s">
        <v>18</v>
      </c>
      <c r="B29" s="1017" t="s">
        <v>1185</v>
      </c>
      <c r="C29" s="1017"/>
      <c r="D29" s="1017"/>
      <c r="E29" s="1009"/>
      <c r="F29" s="1685"/>
    </row>
    <row r="30" spans="1:7" x14ac:dyDescent="0.25">
      <c r="B30" s="1745"/>
      <c r="C30" s="1745"/>
      <c r="D30" s="1745"/>
      <c r="E30" s="1745"/>
      <c r="F30" s="1744"/>
    </row>
    <row r="32" spans="1:7" x14ac:dyDescent="0.25">
      <c r="E32" s="1138" t="s">
        <v>667</v>
      </c>
      <c r="F32" s="1138" t="s">
        <v>668</v>
      </c>
      <c r="G32" s="236" t="s">
        <v>724</v>
      </c>
    </row>
    <row r="33" spans="1:7" x14ac:dyDescent="0.25">
      <c r="A33" s="2694" t="s">
        <v>853</v>
      </c>
      <c r="B33" s="2694"/>
      <c r="C33" s="1118"/>
      <c r="D33" s="1118"/>
      <c r="E33" s="1733"/>
      <c r="F33" s="1733"/>
      <c r="G33" s="1494"/>
    </row>
    <row r="34" spans="1:7" x14ac:dyDescent="0.25">
      <c r="C34" s="1124"/>
      <c r="D34" s="1118"/>
      <c r="E34" s="1733"/>
      <c r="F34" s="1733"/>
    </row>
  </sheetData>
  <mergeCells count="2">
    <mergeCell ref="A6:D6"/>
    <mergeCell ref="A33:B33"/>
  </mergeCells>
  <pageMargins left="0.78740157480314965" right="0.78740157480314965" top="1.2204724409448819" bottom="0.70866141732283472" header="0" footer="0"/>
  <pageSetup paperSize="9" scale="90" orientation="portrait" horizontalDpi="4294967293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rgb="FF00B050"/>
  </sheetPr>
  <dimension ref="A1:I48"/>
  <sheetViews>
    <sheetView zoomScaleNormal="100" zoomScalePageLayoutView="130" workbookViewId="0">
      <selection activeCell="A4" sqref="A4"/>
    </sheetView>
  </sheetViews>
  <sheetFormatPr baseColWidth="10" defaultColWidth="14.85546875" defaultRowHeight="15" x14ac:dyDescent="0.25"/>
  <cols>
    <col min="1" max="1" width="3.7109375" style="47" customWidth="1"/>
    <col min="2" max="2" width="16.140625" style="47" customWidth="1"/>
    <col min="3" max="3" width="5.85546875" style="47" customWidth="1"/>
    <col min="4" max="4" width="10.85546875" style="90" customWidth="1"/>
    <col min="5" max="5" width="11.28515625" style="90" customWidth="1"/>
    <col min="6" max="6" width="11" style="90" customWidth="1"/>
    <col min="7" max="7" width="12" style="90" customWidth="1"/>
    <col min="8" max="8" width="10.7109375" style="47" customWidth="1"/>
    <col min="9" max="9" width="10.28515625" style="47" customWidth="1"/>
    <col min="10" max="10" width="2" style="47" bestFit="1" customWidth="1"/>
    <col min="11" max="11" width="23.42578125" style="47" customWidth="1"/>
    <col min="12" max="16384" width="14.85546875" style="47"/>
  </cols>
  <sheetData>
    <row r="1" spans="1:9" customFormat="1" x14ac:dyDescent="0.25">
      <c r="A1" s="67" t="s">
        <v>881</v>
      </c>
      <c r="B1" s="67"/>
      <c r="F1" s="1"/>
      <c r="G1" s="108"/>
    </row>
    <row r="2" spans="1:9" customFormat="1" x14ac:dyDescent="0.25">
      <c r="A2" s="47" t="s">
        <v>882</v>
      </c>
      <c r="B2" s="47"/>
      <c r="F2" s="1"/>
      <c r="G2" s="108"/>
    </row>
    <row r="3" spans="1:9" customFormat="1" x14ac:dyDescent="0.25">
      <c r="A3" s="1096" t="s">
        <v>808</v>
      </c>
      <c r="B3" s="47"/>
      <c r="F3" s="1"/>
      <c r="G3" s="108"/>
    </row>
    <row r="5" spans="1:9" x14ac:dyDescent="0.25">
      <c r="A5" s="2184" t="s">
        <v>1316</v>
      </c>
    </row>
    <row r="6" spans="1:9" ht="17.100000000000001" customHeight="1" x14ac:dyDescent="0.25">
      <c r="A6" s="1902" t="s">
        <v>177</v>
      </c>
      <c r="B6" s="1903"/>
      <c r="C6" s="1903"/>
      <c r="D6" s="1903"/>
      <c r="E6" s="1903"/>
      <c r="F6" s="1903"/>
      <c r="G6" s="1903"/>
      <c r="H6" s="1903"/>
      <c r="I6" s="1904"/>
    </row>
    <row r="7" spans="1:9" ht="17.100000000000001" customHeight="1" x14ac:dyDescent="0.25">
      <c r="A7" s="2373" t="s">
        <v>124</v>
      </c>
      <c r="B7" s="2696" t="s">
        <v>125</v>
      </c>
      <c r="C7" s="2226"/>
      <c r="D7" s="2377" t="s">
        <v>195</v>
      </c>
      <c r="E7" s="2378" t="s">
        <v>127</v>
      </c>
      <c r="F7" s="2379"/>
      <c r="G7" s="2379"/>
      <c r="H7" s="2379"/>
      <c r="I7" s="2380"/>
    </row>
    <row r="8" spans="1:9" ht="30.75" customHeight="1" x14ac:dyDescent="0.25">
      <c r="A8" s="2374"/>
      <c r="B8" s="2697"/>
      <c r="C8" s="2227"/>
      <c r="D8" s="2377"/>
      <c r="E8" s="1308" t="s">
        <v>178</v>
      </c>
      <c r="F8" s="1308" t="s">
        <v>1317</v>
      </c>
      <c r="G8" s="1308" t="s">
        <v>1318</v>
      </c>
      <c r="H8" s="1308" t="s">
        <v>1319</v>
      </c>
      <c r="I8" s="1308" t="s">
        <v>167</v>
      </c>
    </row>
    <row r="9" spans="1:9" ht="15" customHeight="1" x14ac:dyDescent="0.25">
      <c r="A9" s="1311" t="s">
        <v>132</v>
      </c>
      <c r="B9" s="2228" t="s">
        <v>116</v>
      </c>
      <c r="C9" s="2229"/>
      <c r="D9" s="2098">
        <v>27</v>
      </c>
      <c r="E9" s="2098"/>
      <c r="F9" s="2098"/>
      <c r="G9" s="2098"/>
      <c r="H9" s="2098"/>
      <c r="I9" s="2099"/>
    </row>
    <row r="10" spans="1:9" ht="15" customHeight="1" thickBot="1" x14ac:dyDescent="0.3">
      <c r="A10" s="735" t="s">
        <v>134</v>
      </c>
      <c r="B10" s="2230" t="s">
        <v>87</v>
      </c>
      <c r="C10" s="2231"/>
      <c r="D10" s="2100"/>
      <c r="E10" s="2100"/>
      <c r="F10" s="2100">
        <v>10.199999999999999</v>
      </c>
      <c r="G10" s="2100">
        <v>13</v>
      </c>
      <c r="H10" s="2100">
        <v>2.2999999999999998</v>
      </c>
      <c r="I10" s="2101"/>
    </row>
    <row r="11" spans="1:9" ht="15" customHeight="1" x14ac:dyDescent="0.25">
      <c r="A11" s="1311" t="s">
        <v>136</v>
      </c>
      <c r="B11" s="2232" t="s">
        <v>117</v>
      </c>
      <c r="C11" s="2233"/>
      <c r="D11" s="2103">
        <v>5</v>
      </c>
      <c r="E11" s="2103"/>
      <c r="F11" s="2103"/>
      <c r="G11" s="2103"/>
      <c r="H11" s="2103"/>
      <c r="I11" s="2103"/>
    </row>
    <row r="12" spans="1:9" ht="15" customHeight="1" x14ac:dyDescent="0.25">
      <c r="A12" s="1018" t="s">
        <v>138</v>
      </c>
      <c r="B12" s="2228" t="s">
        <v>88</v>
      </c>
      <c r="C12" s="2229"/>
      <c r="D12" s="2105"/>
      <c r="E12" s="2105">
        <v>1.8</v>
      </c>
      <c r="F12" s="2105">
        <v>1.9</v>
      </c>
      <c r="G12" s="2105">
        <v>1.7</v>
      </c>
      <c r="H12" s="2105">
        <v>0.6</v>
      </c>
      <c r="I12" s="2105"/>
    </row>
    <row r="13" spans="1:9" ht="15" customHeight="1" x14ac:dyDescent="0.25">
      <c r="A13" s="1311" t="s">
        <v>140</v>
      </c>
      <c r="B13" s="2228" t="s">
        <v>99</v>
      </c>
      <c r="C13" s="2229"/>
      <c r="D13" s="2105"/>
      <c r="E13" s="2105"/>
      <c r="F13" s="2105">
        <v>1.4</v>
      </c>
      <c r="G13" s="2105">
        <v>2</v>
      </c>
      <c r="H13" s="2105"/>
      <c r="I13" s="2105">
        <v>7.8</v>
      </c>
    </row>
    <row r="14" spans="1:9" ht="15" customHeight="1" x14ac:dyDescent="0.25">
      <c r="A14" s="1018" t="s">
        <v>141</v>
      </c>
      <c r="B14" s="2228" t="s">
        <v>170</v>
      </c>
      <c r="C14" s="2229"/>
      <c r="D14" s="2105"/>
      <c r="E14" s="2105"/>
      <c r="F14" s="2105"/>
      <c r="G14" s="2105"/>
      <c r="H14" s="2105"/>
      <c r="I14" s="2105"/>
    </row>
    <row r="15" spans="1:9" ht="15" customHeight="1" x14ac:dyDescent="0.25">
      <c r="A15" s="1311" t="s">
        <v>143</v>
      </c>
      <c r="B15" s="2228" t="s">
        <v>171</v>
      </c>
      <c r="C15" s="2229"/>
      <c r="D15" s="2105"/>
      <c r="E15" s="2105"/>
      <c r="F15" s="2105"/>
      <c r="G15" s="2105"/>
      <c r="H15" s="2105"/>
      <c r="I15" s="2105"/>
    </row>
    <row r="16" spans="1:9" ht="15" customHeight="1" x14ac:dyDescent="0.25">
      <c r="A16" s="1018" t="s">
        <v>145</v>
      </c>
      <c r="B16" s="2228" t="s">
        <v>146</v>
      </c>
      <c r="C16" s="2229"/>
      <c r="D16" s="2105"/>
      <c r="E16" s="2105"/>
      <c r="F16" s="2105"/>
      <c r="G16" s="2105"/>
      <c r="H16" s="2105"/>
      <c r="I16" s="2105"/>
    </row>
    <row r="17" spans="1:9" ht="15" customHeight="1" x14ac:dyDescent="0.25">
      <c r="A17" s="1018" t="s">
        <v>147</v>
      </c>
      <c r="B17" s="2234" t="s">
        <v>1320</v>
      </c>
      <c r="C17" s="2229"/>
      <c r="D17" s="2105"/>
      <c r="E17" s="2105">
        <v>0.8</v>
      </c>
      <c r="F17" s="2105">
        <v>1.8</v>
      </c>
      <c r="G17" s="2105">
        <v>2.2999999999999998</v>
      </c>
      <c r="H17" s="2105">
        <v>0.4</v>
      </c>
      <c r="I17" s="2105">
        <v>1.5</v>
      </c>
    </row>
    <row r="18" spans="1:9" ht="15" customHeight="1" x14ac:dyDescent="0.25">
      <c r="A18" s="1311" t="s">
        <v>181</v>
      </c>
      <c r="B18" s="2228" t="s">
        <v>81</v>
      </c>
      <c r="C18" s="2229"/>
      <c r="D18" s="2105">
        <v>1</v>
      </c>
      <c r="E18" s="2105"/>
      <c r="F18" s="2105"/>
      <c r="G18" s="2105"/>
      <c r="H18" s="2105"/>
      <c r="I18" s="2105"/>
    </row>
    <row r="19" spans="1:9" ht="15" customHeight="1" x14ac:dyDescent="0.25">
      <c r="A19" s="1018" t="s">
        <v>182</v>
      </c>
      <c r="B19" s="2234" t="s">
        <v>1321</v>
      </c>
      <c r="C19" s="2229"/>
      <c r="D19" s="2105">
        <v>0.9</v>
      </c>
      <c r="E19" s="2105"/>
      <c r="F19" s="2105"/>
      <c r="G19" s="2105"/>
      <c r="H19" s="2105"/>
      <c r="I19" s="2105"/>
    </row>
    <row r="20" spans="1:9" ht="15" customHeight="1" x14ac:dyDescent="0.25">
      <c r="A20" s="1311" t="s">
        <v>184</v>
      </c>
      <c r="B20" s="2228" t="s">
        <v>325</v>
      </c>
      <c r="C20" s="2229"/>
      <c r="D20" s="2105"/>
      <c r="E20" s="2105">
        <v>1.5</v>
      </c>
      <c r="F20" s="2105">
        <v>2.2999999999999998</v>
      </c>
      <c r="G20" s="2105">
        <v>3</v>
      </c>
      <c r="H20" s="2105">
        <v>0.6</v>
      </c>
      <c r="I20" s="2105">
        <v>12</v>
      </c>
    </row>
    <row r="21" spans="1:9" ht="15" customHeight="1" x14ac:dyDescent="0.25">
      <c r="A21" s="1311" t="s">
        <v>186</v>
      </c>
      <c r="B21" s="2234" t="s">
        <v>183</v>
      </c>
      <c r="C21" s="2235"/>
      <c r="D21" s="2105"/>
      <c r="E21" s="2105">
        <v>0.7</v>
      </c>
      <c r="F21" s="2105">
        <v>3.9</v>
      </c>
      <c r="G21" s="2105">
        <v>4.5999999999999996</v>
      </c>
      <c r="H21" s="2105">
        <v>1.2</v>
      </c>
      <c r="I21" s="2105">
        <v>2.4</v>
      </c>
    </row>
    <row r="22" spans="1:9" ht="15" customHeight="1" x14ac:dyDescent="0.25">
      <c r="A22" s="1311" t="s">
        <v>188</v>
      </c>
      <c r="B22" s="2236" t="s">
        <v>185</v>
      </c>
      <c r="C22" s="2237"/>
      <c r="D22" s="2105"/>
      <c r="E22" s="2107">
        <v>1.1000000000000001</v>
      </c>
      <c r="F22" s="2107">
        <v>0.3</v>
      </c>
      <c r="G22" s="2107">
        <v>0.4</v>
      </c>
      <c r="H22" s="2107">
        <v>0.1</v>
      </c>
      <c r="I22" s="2107">
        <v>2.6</v>
      </c>
    </row>
    <row r="23" spans="1:9" ht="15" customHeight="1" x14ac:dyDescent="0.25">
      <c r="A23" s="1311" t="s">
        <v>205</v>
      </c>
      <c r="B23" s="2236" t="s">
        <v>187</v>
      </c>
      <c r="C23" s="2237"/>
      <c r="D23" s="2105">
        <v>7</v>
      </c>
      <c r="E23" s="2107"/>
      <c r="F23" s="2107"/>
      <c r="G23" s="2107"/>
      <c r="H23" s="2107"/>
      <c r="I23" s="2107"/>
    </row>
    <row r="24" spans="1:9" ht="15" customHeight="1" thickBot="1" x14ac:dyDescent="0.3">
      <c r="A24" s="735" t="s">
        <v>206</v>
      </c>
      <c r="B24" s="2238" t="s">
        <v>189</v>
      </c>
      <c r="C24" s="2239"/>
      <c r="D24" s="2109"/>
      <c r="E24" s="2109">
        <v>0.2</v>
      </c>
      <c r="F24" s="2109">
        <v>0.5</v>
      </c>
      <c r="G24" s="2109">
        <v>0.8</v>
      </c>
      <c r="H24" s="2109"/>
      <c r="I24" s="2109">
        <v>3</v>
      </c>
    </row>
    <row r="25" spans="1:9" ht="15" customHeight="1" thickBot="1" x14ac:dyDescent="0.3">
      <c r="A25" s="2698"/>
      <c r="B25" s="665" t="s">
        <v>149</v>
      </c>
      <c r="C25" s="334"/>
      <c r="D25" s="366"/>
      <c r="E25" s="696"/>
      <c r="F25" s="696"/>
      <c r="G25" s="696"/>
      <c r="H25" s="696"/>
      <c r="I25" s="696"/>
    </row>
    <row r="26" spans="1:9" ht="15" customHeight="1" thickTop="1" thickBot="1" x14ac:dyDescent="0.3">
      <c r="A26" s="2385"/>
      <c r="B26" s="2369" t="s">
        <v>150</v>
      </c>
      <c r="C26" s="2699"/>
      <c r="D26" s="2370"/>
      <c r="E26" s="2240"/>
      <c r="F26" s="2240"/>
      <c r="G26" s="2240"/>
      <c r="H26" s="2240"/>
      <c r="I26" s="335"/>
    </row>
    <row r="27" spans="1:9" ht="15" customHeight="1" thickBot="1" x14ac:dyDescent="0.3">
      <c r="A27" s="2386"/>
      <c r="B27" s="2371" t="s">
        <v>152</v>
      </c>
      <c r="C27" s="2700"/>
      <c r="D27" s="2372"/>
      <c r="E27" s="2077"/>
      <c r="F27" s="2077"/>
      <c r="G27" s="2077"/>
      <c r="H27" s="2077"/>
      <c r="I27" s="2077"/>
    </row>
    <row r="28" spans="1:9" ht="15.75" thickTop="1" x14ac:dyDescent="0.25"/>
    <row r="29" spans="1:9" x14ac:dyDescent="0.25">
      <c r="A29" s="67" t="s">
        <v>109</v>
      </c>
      <c r="B29" s="90"/>
      <c r="C29" s="90"/>
      <c r="F29" s="47"/>
      <c r="G29" s="47"/>
    </row>
    <row r="30" spans="1:9" x14ac:dyDescent="0.25">
      <c r="A30" s="2251"/>
      <c r="B30" s="2701"/>
      <c r="C30" s="2701"/>
      <c r="D30" s="2249"/>
      <c r="E30" s="2250"/>
      <c r="F30" s="2250"/>
      <c r="G30" s="2250"/>
      <c r="H30" s="2250"/>
      <c r="I30" s="2250"/>
    </row>
    <row r="31" spans="1:9" x14ac:dyDescent="0.25">
      <c r="A31" s="2251"/>
      <c r="B31" s="2252"/>
      <c r="C31" s="2252"/>
      <c r="D31" s="2249"/>
      <c r="E31" s="2250"/>
      <c r="F31" s="2250"/>
      <c r="G31" s="2250"/>
      <c r="H31" s="2250"/>
      <c r="I31" s="2250"/>
    </row>
    <row r="32" spans="1:9" x14ac:dyDescent="0.25">
      <c r="A32" s="2090"/>
      <c r="B32" s="2695"/>
      <c r="C32" s="2695"/>
      <c r="D32" s="2249"/>
      <c r="E32" s="2250"/>
      <c r="F32" s="2250"/>
      <c r="G32" s="2250"/>
      <c r="H32" s="2250"/>
      <c r="I32" s="2250"/>
    </row>
    <row r="34" spans="1:8" x14ac:dyDescent="0.25">
      <c r="A34" s="2184" t="s">
        <v>1322</v>
      </c>
    </row>
    <row r="35" spans="1:8" s="1469" customFormat="1" x14ac:dyDescent="0.25">
      <c r="B35" s="1475" t="s">
        <v>331</v>
      </c>
      <c r="C35" s="1434"/>
      <c r="D35" s="2138">
        <v>10</v>
      </c>
      <c r="E35" s="1901"/>
      <c r="F35" s="1901"/>
      <c r="G35" s="2056"/>
    </row>
    <row r="36" spans="1:8" s="1469" customFormat="1" x14ac:dyDescent="0.25">
      <c r="A36" s="1459" t="s">
        <v>21</v>
      </c>
      <c r="B36" s="2241" t="s">
        <v>1323</v>
      </c>
      <c r="C36" s="2242"/>
      <c r="E36" s="2255"/>
      <c r="F36" s="1901"/>
      <c r="G36" s="1901"/>
    </row>
    <row r="37" spans="1:8" s="1469" customFormat="1" x14ac:dyDescent="0.25">
      <c r="A37" s="2243"/>
      <c r="B37" s="1475" t="s">
        <v>883</v>
      </c>
      <c r="C37" s="1434"/>
      <c r="D37" s="2170"/>
      <c r="E37" s="1901"/>
      <c r="F37" s="1901"/>
      <c r="G37" s="2056"/>
      <c r="H37" s="2244"/>
    </row>
    <row r="38" spans="1:8" s="1469" customFormat="1" x14ac:dyDescent="0.25">
      <c r="A38" s="1459" t="s">
        <v>21</v>
      </c>
      <c r="B38" s="2245" t="s">
        <v>1324</v>
      </c>
      <c r="C38" s="2246"/>
      <c r="D38" s="2141"/>
      <c r="E38" s="2254"/>
      <c r="F38" s="1894"/>
      <c r="G38" s="1894"/>
      <c r="H38" s="2247"/>
    </row>
    <row r="39" spans="1:8" s="1469" customFormat="1" x14ac:dyDescent="0.25">
      <c r="A39" s="2243"/>
      <c r="B39" s="2257"/>
      <c r="C39" s="2248"/>
      <c r="D39" s="1881"/>
      <c r="E39" s="2056"/>
      <c r="F39" s="2056"/>
      <c r="G39" s="1901"/>
      <c r="H39" s="2244"/>
    </row>
    <row r="40" spans="1:8" s="1469" customFormat="1" x14ac:dyDescent="0.25">
      <c r="A40" s="1459" t="s">
        <v>21</v>
      </c>
      <c r="B40" s="2245" t="s">
        <v>1325</v>
      </c>
      <c r="C40" s="2246"/>
      <c r="D40" s="2141"/>
      <c r="E40" s="2254"/>
      <c r="F40" s="2054"/>
      <c r="G40" s="1894"/>
      <c r="H40" s="2247"/>
    </row>
    <row r="41" spans="1:8" s="1469" customFormat="1" x14ac:dyDescent="0.25">
      <c r="B41" s="2257"/>
      <c r="C41" s="2248"/>
      <c r="D41" s="1881"/>
      <c r="E41" s="2056"/>
      <c r="F41" s="2056"/>
      <c r="G41" s="1901"/>
      <c r="H41" s="2244"/>
    </row>
    <row r="42" spans="1:8" s="1469" customFormat="1" x14ac:dyDescent="0.25">
      <c r="A42" s="1459" t="s">
        <v>21</v>
      </c>
      <c r="B42" s="2245" t="s">
        <v>230</v>
      </c>
      <c r="C42" s="2246"/>
      <c r="D42" s="2141"/>
      <c r="E42" s="2149"/>
      <c r="F42" s="2054"/>
      <c r="G42" s="1894"/>
      <c r="H42" s="2247"/>
    </row>
    <row r="43" spans="1:8" s="1469" customFormat="1" x14ac:dyDescent="0.25">
      <c r="A43" s="2243"/>
      <c r="B43" s="2256" t="s">
        <v>224</v>
      </c>
      <c r="C43" s="2144"/>
      <c r="E43" s="2056"/>
      <c r="G43" s="1901"/>
      <c r="H43" s="1987"/>
    </row>
    <row r="44" spans="1:8" s="1469" customFormat="1" x14ac:dyDescent="0.25">
      <c r="A44" s="1459" t="s">
        <v>21</v>
      </c>
      <c r="B44" s="2245" t="s">
        <v>252</v>
      </c>
      <c r="C44" s="2246"/>
      <c r="D44" s="2141"/>
      <c r="E44" s="2149"/>
      <c r="F44" s="1977"/>
      <c r="G44" s="1894"/>
      <c r="H44" s="2244"/>
    </row>
    <row r="45" spans="1:8" x14ac:dyDescent="0.25">
      <c r="A45" s="92"/>
      <c r="B45" s="110" t="s">
        <v>885</v>
      </c>
      <c r="C45" s="110"/>
      <c r="D45" s="109"/>
      <c r="E45" s="109"/>
      <c r="F45" s="2139">
        <f>+D35</f>
        <v>10</v>
      </c>
      <c r="G45" s="2253"/>
      <c r="H45" s="1987"/>
    </row>
    <row r="46" spans="1:8" x14ac:dyDescent="0.25">
      <c r="B46" s="110" t="s">
        <v>886</v>
      </c>
      <c r="C46" s="110"/>
      <c r="D46" s="109"/>
      <c r="E46" s="109"/>
      <c r="F46" s="109"/>
      <c r="G46" s="2253"/>
      <c r="H46" s="1987"/>
    </row>
    <row r="48" spans="1:8" x14ac:dyDescent="0.25">
      <c r="A48" s="2184" t="s">
        <v>1326</v>
      </c>
    </row>
  </sheetData>
  <mergeCells count="9">
    <mergeCell ref="B32:C32"/>
    <mergeCell ref="A7:A8"/>
    <mergeCell ref="B7:B8"/>
    <mergeCell ref="D7:D8"/>
    <mergeCell ref="E7:I7"/>
    <mergeCell ref="A25:A27"/>
    <mergeCell ref="B26:D26"/>
    <mergeCell ref="B27:D27"/>
    <mergeCell ref="B30:C30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rgb="FF00B050"/>
  </sheetPr>
  <dimension ref="A1:G114"/>
  <sheetViews>
    <sheetView zoomScaleNormal="100" zoomScalePageLayoutView="130" workbookViewId="0">
      <selection activeCell="A3" sqref="A3"/>
    </sheetView>
  </sheetViews>
  <sheetFormatPr baseColWidth="10" defaultRowHeight="15" x14ac:dyDescent="0.25"/>
  <cols>
    <col min="1" max="1" width="2.7109375" customWidth="1"/>
    <col min="2" max="2" width="27.85546875" customWidth="1"/>
    <col min="3" max="3" width="14.85546875" customWidth="1"/>
    <col min="4" max="4" width="13.85546875" bestFit="1" customWidth="1"/>
    <col min="5" max="5" width="14" bestFit="1" customWidth="1"/>
    <col min="6" max="6" width="15.5703125" bestFit="1" customWidth="1"/>
    <col min="7" max="7" width="14.28515625" bestFit="1" customWidth="1"/>
  </cols>
  <sheetData>
    <row r="1" spans="1:4" x14ac:dyDescent="0.25">
      <c r="A1" s="16" t="s">
        <v>1292</v>
      </c>
    </row>
    <row r="2" spans="1:4" x14ac:dyDescent="0.25">
      <c r="A2" s="31" t="s">
        <v>1293</v>
      </c>
    </row>
    <row r="4" spans="1:4" x14ac:dyDescent="0.25">
      <c r="A4" s="16" t="s">
        <v>3</v>
      </c>
    </row>
    <row r="5" spans="1:4" x14ac:dyDescent="0.25">
      <c r="B5" t="s">
        <v>887</v>
      </c>
      <c r="D5" s="1505"/>
    </row>
    <row r="6" spans="1:4" x14ac:dyDescent="0.25">
      <c r="A6" s="137" t="s">
        <v>18</v>
      </c>
      <c r="B6" s="1059"/>
      <c r="C6" s="345"/>
      <c r="D6" s="1482"/>
    </row>
    <row r="7" spans="1:4" x14ac:dyDescent="0.25">
      <c r="B7" s="16" t="s">
        <v>481</v>
      </c>
      <c r="C7" s="16"/>
      <c r="D7" s="1483"/>
    </row>
    <row r="8" spans="1:4" x14ac:dyDescent="0.25">
      <c r="D8" s="1388"/>
    </row>
    <row r="9" spans="1:4" x14ac:dyDescent="0.25">
      <c r="B9" t="s">
        <v>888</v>
      </c>
      <c r="C9" s="2174">
        <v>5000</v>
      </c>
      <c r="D9" s="1505"/>
    </row>
    <row r="10" spans="1:4" x14ac:dyDescent="0.25">
      <c r="A10" s="137" t="s">
        <v>18</v>
      </c>
      <c r="B10" s="1059"/>
      <c r="C10" s="1389"/>
      <c r="D10" s="1482"/>
    </row>
    <row r="11" spans="1:4" x14ac:dyDescent="0.25">
      <c r="B11" t="s">
        <v>481</v>
      </c>
      <c r="C11" s="1388"/>
      <c r="D11" s="1505"/>
    </row>
    <row r="12" spans="1:4" x14ac:dyDescent="0.25">
      <c r="A12" s="137" t="s">
        <v>18</v>
      </c>
      <c r="B12" s="1059"/>
      <c r="C12" s="1389"/>
      <c r="D12" s="1482"/>
    </row>
    <row r="13" spans="1:4" x14ac:dyDescent="0.25">
      <c r="B13" s="16" t="s">
        <v>889</v>
      </c>
      <c r="C13" s="1444"/>
      <c r="D13" s="1483"/>
    </row>
    <row r="14" spans="1:4" x14ac:dyDescent="0.25">
      <c r="D14" s="1388"/>
    </row>
    <row r="15" spans="1:4" x14ac:dyDescent="0.25">
      <c r="B15" s="620"/>
      <c r="C15" s="620"/>
      <c r="D15" s="620"/>
    </row>
    <row r="17" spans="1:7" x14ac:dyDescent="0.25">
      <c r="A17" s="16" t="s">
        <v>40</v>
      </c>
      <c r="B17" s="16" t="s">
        <v>1294</v>
      </c>
    </row>
    <row r="18" spans="1:7" s="1465" customFormat="1" ht="17.100000000000001" customHeight="1" x14ac:dyDescent="0.25">
      <c r="A18" s="2716" t="s">
        <v>1295</v>
      </c>
      <c r="B18" s="2717"/>
      <c r="C18" s="2718" t="s">
        <v>890</v>
      </c>
      <c r="D18" s="2718"/>
      <c r="E18" s="2719" t="s">
        <v>891</v>
      </c>
      <c r="F18" s="2719"/>
    </row>
    <row r="19" spans="1:7" s="1428" customFormat="1" ht="30" x14ac:dyDescent="0.25">
      <c r="A19" s="2720" t="s">
        <v>1296</v>
      </c>
      <c r="B19" s="2721"/>
      <c r="C19" s="2175" t="s">
        <v>892</v>
      </c>
      <c r="D19" s="2282" t="s">
        <v>893</v>
      </c>
      <c r="E19" s="2176" t="s">
        <v>894</v>
      </c>
      <c r="F19" s="2176" t="s">
        <v>895</v>
      </c>
    </row>
    <row r="20" spans="1:7" s="1428" customFormat="1" x14ac:dyDescent="0.25">
      <c r="A20" s="1961"/>
      <c r="B20" s="2177" t="s">
        <v>413</v>
      </c>
      <c r="C20" s="2286"/>
      <c r="D20" s="2198"/>
      <c r="E20" s="2286"/>
      <c r="F20" s="2198"/>
    </row>
    <row r="21" spans="1:7" s="1428" customFormat="1" x14ac:dyDescent="0.25">
      <c r="A21" s="2178" t="s">
        <v>18</v>
      </c>
      <c r="B21" s="2201"/>
      <c r="C21" s="2285"/>
      <c r="D21" s="2199"/>
      <c r="E21" s="2285"/>
      <c r="F21" s="2199"/>
    </row>
    <row r="22" spans="1:7" s="1881" customFormat="1" x14ac:dyDescent="0.25">
      <c r="A22" s="2179"/>
      <c r="B22" s="2180" t="s">
        <v>339</v>
      </c>
      <c r="C22" s="2200"/>
      <c r="D22" s="2283"/>
      <c r="E22" s="2200"/>
      <c r="F22" s="2284"/>
    </row>
    <row r="23" spans="1:7" s="1428" customFormat="1" x14ac:dyDescent="0.25">
      <c r="A23" s="2178" t="s">
        <v>18</v>
      </c>
      <c r="B23" s="2201"/>
      <c r="C23" s="2285"/>
      <c r="D23" s="2199"/>
      <c r="E23" s="2285"/>
      <c r="F23" s="2199"/>
    </row>
    <row r="24" spans="1:7" s="1881" customFormat="1" x14ac:dyDescent="0.25">
      <c r="A24" s="2179"/>
      <c r="B24" s="2180" t="s">
        <v>340</v>
      </c>
      <c r="C24" s="2200"/>
      <c r="D24" s="2284"/>
      <c r="E24" s="2200"/>
      <c r="F24" s="2284"/>
    </row>
    <row r="25" spans="1:7" s="1428" customFormat="1" x14ac:dyDescent="0.25">
      <c r="A25" s="1961"/>
      <c r="B25" s="2181"/>
      <c r="C25" s="2722"/>
      <c r="D25" s="2723"/>
      <c r="E25" s="2724"/>
      <c r="F25" s="2725"/>
    </row>
    <row r="26" spans="1:7" s="1428" customFormat="1" x14ac:dyDescent="0.25">
      <c r="A26" s="2178" t="s">
        <v>18</v>
      </c>
      <c r="B26" s="2201"/>
      <c r="C26" s="2707"/>
      <c r="D26" s="2708"/>
      <c r="E26" s="2709"/>
      <c r="F26" s="2708"/>
    </row>
    <row r="27" spans="1:7" s="1881" customFormat="1" x14ac:dyDescent="0.25">
      <c r="A27" s="2179"/>
      <c r="B27" s="2180" t="s">
        <v>341</v>
      </c>
      <c r="C27" s="2710"/>
      <c r="D27" s="2710"/>
      <c r="E27" s="2711"/>
      <c r="F27" s="2710"/>
      <c r="G27" s="1428"/>
    </row>
    <row r="28" spans="1:7" s="1428" customFormat="1" x14ac:dyDescent="0.25">
      <c r="A28" s="1961"/>
      <c r="B28" s="2181"/>
      <c r="C28" s="2712"/>
      <c r="D28" s="2712"/>
      <c r="E28" s="2712"/>
      <c r="F28" s="2713"/>
    </row>
    <row r="29" spans="1:7" s="1428" customFormat="1" x14ac:dyDescent="0.25">
      <c r="A29" s="2182" t="s">
        <v>18</v>
      </c>
      <c r="B29" s="2202"/>
      <c r="C29" s="2712"/>
      <c r="D29" s="2712"/>
      <c r="E29" s="2712"/>
      <c r="F29" s="2713"/>
    </row>
    <row r="30" spans="1:7" s="1428" customFormat="1" x14ac:dyDescent="0.25">
      <c r="A30" s="1979"/>
      <c r="B30" s="2281"/>
      <c r="C30" s="2714"/>
      <c r="D30" s="2714"/>
      <c r="E30" s="2714"/>
      <c r="F30" s="2715"/>
    </row>
    <row r="31" spans="1:7" x14ac:dyDescent="0.25">
      <c r="G31" s="1428"/>
    </row>
    <row r="32" spans="1:7" x14ac:dyDescent="0.25">
      <c r="A32" t="s">
        <v>41</v>
      </c>
      <c r="G32" s="1428"/>
    </row>
    <row r="33" spans="1:6" x14ac:dyDescent="0.25">
      <c r="A33" s="620"/>
      <c r="B33" s="620"/>
      <c r="C33" s="620"/>
      <c r="D33" s="620"/>
      <c r="E33" s="620"/>
      <c r="F33" s="620"/>
    </row>
    <row r="34" spans="1:6" x14ac:dyDescent="0.25">
      <c r="A34" s="620"/>
      <c r="B34" s="620"/>
      <c r="C34" s="620"/>
      <c r="D34" s="620"/>
      <c r="E34" s="620"/>
      <c r="F34" s="620"/>
    </row>
    <row r="35" spans="1:6" x14ac:dyDescent="0.25">
      <c r="A35" s="620"/>
      <c r="B35" s="620"/>
      <c r="C35" s="620"/>
      <c r="D35" s="620"/>
      <c r="E35" s="620"/>
      <c r="F35" s="620"/>
    </row>
    <row r="36" spans="1:6" x14ac:dyDescent="0.25">
      <c r="A36" s="620"/>
      <c r="B36" s="620"/>
      <c r="C36" s="620"/>
      <c r="D36" s="620"/>
      <c r="E36" s="620"/>
      <c r="F36" s="620"/>
    </row>
    <row r="37" spans="1:6" x14ac:dyDescent="0.25">
      <c r="A37" s="620"/>
      <c r="B37" s="620"/>
      <c r="C37" s="620"/>
      <c r="D37" s="620"/>
      <c r="E37" s="620"/>
      <c r="F37" s="620"/>
    </row>
    <row r="39" spans="1:6" x14ac:dyDescent="0.25">
      <c r="A39" s="16" t="s">
        <v>245</v>
      </c>
    </row>
    <row r="40" spans="1:6" x14ac:dyDescent="0.25">
      <c r="B40" s="16" t="s">
        <v>896</v>
      </c>
    </row>
    <row r="41" spans="1:6" x14ac:dyDescent="0.25">
      <c r="B41" s="1128"/>
      <c r="D41" s="2203"/>
    </row>
    <row r="42" spans="1:6" x14ac:dyDescent="0.25">
      <c r="A42" s="137" t="s">
        <v>18</v>
      </c>
      <c r="B42" s="1129"/>
      <c r="C42" s="345"/>
      <c r="D42" s="2204"/>
    </row>
    <row r="43" spans="1:6" x14ac:dyDescent="0.25">
      <c r="B43" s="16" t="s">
        <v>897</v>
      </c>
      <c r="D43" s="2205"/>
    </row>
    <row r="44" spans="1:6" x14ac:dyDescent="0.25">
      <c r="D44" s="10"/>
    </row>
    <row r="45" spans="1:6" x14ac:dyDescent="0.25">
      <c r="B45" s="16" t="s">
        <v>1297</v>
      </c>
      <c r="D45" s="10"/>
    </row>
    <row r="46" spans="1:6" x14ac:dyDescent="0.25">
      <c r="B46" s="620"/>
      <c r="D46" s="1125"/>
    </row>
    <row r="47" spans="1:6" x14ac:dyDescent="0.25">
      <c r="A47" s="137" t="s">
        <v>18</v>
      </c>
      <c r="B47" s="1129"/>
      <c r="C47" s="345"/>
      <c r="D47" s="1126"/>
    </row>
    <row r="48" spans="1:6" x14ac:dyDescent="0.25">
      <c r="B48" s="16" t="s">
        <v>898</v>
      </c>
      <c r="D48" s="1127"/>
    </row>
    <row r="49" spans="1:6" x14ac:dyDescent="0.25">
      <c r="C49" s="10"/>
    </row>
    <row r="50" spans="1:6" x14ac:dyDescent="0.25">
      <c r="A50" t="s">
        <v>237</v>
      </c>
      <c r="C50" s="10"/>
    </row>
    <row r="51" spans="1:6" x14ac:dyDescent="0.25">
      <c r="A51" s="620"/>
      <c r="B51" s="620"/>
      <c r="C51" s="620"/>
      <c r="D51" s="620"/>
      <c r="E51" s="620"/>
      <c r="F51" s="620"/>
    </row>
    <row r="52" spans="1:6" x14ac:dyDescent="0.25">
      <c r="A52" s="620"/>
      <c r="B52" s="620"/>
      <c r="C52" s="620"/>
      <c r="D52" s="620"/>
      <c r="E52" s="620"/>
      <c r="F52" s="620"/>
    </row>
    <row r="53" spans="1:6" x14ac:dyDescent="0.25">
      <c r="A53" s="620"/>
      <c r="B53" s="620"/>
      <c r="C53" s="620"/>
      <c r="D53" s="620"/>
      <c r="E53" s="620"/>
      <c r="F53" s="620"/>
    </row>
    <row r="54" spans="1:6" x14ac:dyDescent="0.25">
      <c r="A54" s="620"/>
      <c r="B54" s="620"/>
      <c r="C54" s="620"/>
      <c r="D54" s="620"/>
      <c r="E54" s="620"/>
      <c r="F54" s="620"/>
    </row>
    <row r="56" spans="1:6" x14ac:dyDescent="0.25">
      <c r="A56" s="16" t="s">
        <v>348</v>
      </c>
    </row>
    <row r="57" spans="1:6" x14ac:dyDescent="0.25">
      <c r="B57" t="s">
        <v>899</v>
      </c>
    </row>
    <row r="58" spans="1:6" x14ac:dyDescent="0.25">
      <c r="B58" s="620"/>
      <c r="C58" s="1125"/>
    </row>
    <row r="59" spans="1:6" x14ac:dyDescent="0.25">
      <c r="A59" s="137" t="s">
        <v>18</v>
      </c>
      <c r="B59" s="2207"/>
      <c r="C59" s="1126"/>
    </row>
    <row r="60" spans="1:6" x14ac:dyDescent="0.25">
      <c r="B60" s="1631"/>
      <c r="C60" s="1127"/>
    </row>
    <row r="61" spans="1:6" x14ac:dyDescent="0.25">
      <c r="B61" s="31" t="s">
        <v>900</v>
      </c>
      <c r="C61" s="2206"/>
    </row>
    <row r="62" spans="1:6" x14ac:dyDescent="0.25">
      <c r="B62" s="16" t="s">
        <v>901</v>
      </c>
      <c r="C62" s="1131"/>
    </row>
    <row r="63" spans="1:6" x14ac:dyDescent="0.25">
      <c r="B63" s="16"/>
      <c r="C63" s="2183"/>
    </row>
    <row r="64" spans="1:6" x14ac:dyDescent="0.25">
      <c r="A64" t="s">
        <v>41</v>
      </c>
      <c r="B64" s="16"/>
      <c r="C64" s="2183"/>
    </row>
    <row r="65" spans="1:6" x14ac:dyDescent="0.25">
      <c r="A65" s="620"/>
      <c r="B65" s="1631"/>
      <c r="C65" s="1131"/>
      <c r="D65" s="620"/>
      <c r="E65" s="620"/>
      <c r="F65" s="620"/>
    </row>
    <row r="66" spans="1:6" x14ac:dyDescent="0.25">
      <c r="A66" s="620"/>
      <c r="B66" s="1631"/>
      <c r="C66" s="1131"/>
      <c r="D66" s="620"/>
      <c r="E66" s="620"/>
      <c r="F66" s="620"/>
    </row>
    <row r="68" spans="1:6" x14ac:dyDescent="0.25">
      <c r="A68" s="16" t="s">
        <v>1298</v>
      </c>
      <c r="B68" s="16" t="s">
        <v>1299</v>
      </c>
    </row>
    <row r="70" spans="1:6" x14ac:dyDescent="0.25">
      <c r="A70" s="16" t="s">
        <v>1300</v>
      </c>
    </row>
    <row r="71" spans="1:6" x14ac:dyDescent="0.25">
      <c r="B71" t="s">
        <v>897</v>
      </c>
      <c r="D71" s="1132"/>
      <c r="E71" s="1125"/>
      <c r="F71" s="1130"/>
    </row>
    <row r="72" spans="1:6" x14ac:dyDescent="0.25">
      <c r="A72" s="16" t="s">
        <v>899</v>
      </c>
    </row>
    <row r="73" spans="1:6" x14ac:dyDescent="0.25">
      <c r="B73" t="s">
        <v>902</v>
      </c>
      <c r="F73" s="1133"/>
    </row>
    <row r="74" spans="1:6" x14ac:dyDescent="0.25">
      <c r="B74" s="31" t="s">
        <v>903</v>
      </c>
      <c r="D74" s="1132"/>
      <c r="E74" s="1125"/>
      <c r="F74" s="1134"/>
    </row>
    <row r="75" spans="1:6" x14ac:dyDescent="0.25">
      <c r="F75" s="1131"/>
    </row>
    <row r="76" spans="1:6" x14ac:dyDescent="0.25">
      <c r="F76" s="2208"/>
    </row>
    <row r="77" spans="1:6" x14ac:dyDescent="0.25">
      <c r="A77" t="s">
        <v>41</v>
      </c>
      <c r="F77" s="2208"/>
    </row>
    <row r="78" spans="1:6" x14ac:dyDescent="0.25">
      <c r="A78" s="620"/>
      <c r="B78" s="620"/>
      <c r="C78" s="620"/>
      <c r="D78" s="620"/>
      <c r="E78" s="620"/>
      <c r="F78" s="620"/>
    </row>
    <row r="79" spans="1:6" x14ac:dyDescent="0.25">
      <c r="A79" s="620"/>
      <c r="B79" s="620"/>
      <c r="C79" s="620"/>
      <c r="D79" s="620"/>
      <c r="E79" s="620"/>
      <c r="F79" s="620"/>
    </row>
    <row r="80" spans="1:6" x14ac:dyDescent="0.25">
      <c r="A80" s="620"/>
      <c r="B80" s="620"/>
      <c r="C80" s="620"/>
      <c r="D80" s="620"/>
      <c r="E80" s="620"/>
      <c r="F80" s="620"/>
    </row>
    <row r="82" spans="1:6" x14ac:dyDescent="0.25">
      <c r="A82" s="16" t="s">
        <v>577</v>
      </c>
    </row>
    <row r="83" spans="1:6" s="1428" customFormat="1" x14ac:dyDescent="0.25">
      <c r="A83" s="2184" t="s">
        <v>904</v>
      </c>
      <c r="B83" s="1427"/>
    </row>
    <row r="84" spans="1:6" s="1428" customFormat="1" ht="30" x14ac:dyDescent="0.25">
      <c r="A84" s="2702"/>
      <c r="B84" s="2703"/>
      <c r="C84" s="2175" t="s">
        <v>892</v>
      </c>
      <c r="D84" s="2175" t="s">
        <v>893</v>
      </c>
      <c r="E84" s="2176" t="s">
        <v>894</v>
      </c>
      <c r="F84" s="2176" t="s">
        <v>895</v>
      </c>
    </row>
    <row r="85" spans="1:6" s="1428" customFormat="1" x14ac:dyDescent="0.25">
      <c r="A85" s="2185"/>
      <c r="B85" s="2186" t="s">
        <v>905</v>
      </c>
      <c r="C85" s="1136"/>
      <c r="D85" s="1136"/>
      <c r="E85" s="1136"/>
      <c r="F85" s="1136"/>
    </row>
    <row r="86" spans="1:6" s="1428" customFormat="1" x14ac:dyDescent="0.25">
      <c r="A86" s="2185"/>
      <c r="B86" s="2186" t="s">
        <v>441</v>
      </c>
      <c r="C86" s="2031"/>
      <c r="D86" s="2031"/>
      <c r="E86" s="2031"/>
      <c r="F86" s="2031"/>
    </row>
    <row r="87" spans="1:6" s="1428" customFormat="1" ht="15.75" thickBot="1" x14ac:dyDescent="0.3">
      <c r="A87" s="2187" t="s">
        <v>18</v>
      </c>
      <c r="B87" s="2213"/>
      <c r="C87" s="2032"/>
      <c r="D87" s="2032"/>
      <c r="E87" s="2032"/>
      <c r="F87" s="2032"/>
    </row>
    <row r="88" spans="1:6" s="1428" customFormat="1" x14ac:dyDescent="0.25">
      <c r="A88" s="2189"/>
      <c r="B88" s="2209" t="s">
        <v>338</v>
      </c>
      <c r="C88" s="2211"/>
      <c r="D88" s="2211"/>
      <c r="E88" s="2211"/>
      <c r="F88" s="2211"/>
    </row>
    <row r="89" spans="1:6" s="1428" customFormat="1" ht="15.75" thickBot="1" x14ac:dyDescent="0.3">
      <c r="A89" s="2191"/>
      <c r="B89" s="2188" t="s">
        <v>442</v>
      </c>
      <c r="C89" s="2212"/>
      <c r="D89" s="2212"/>
      <c r="E89" s="2212"/>
      <c r="F89" s="2212"/>
    </row>
    <row r="90" spans="1:6" s="1428" customFormat="1" x14ac:dyDescent="0.25">
      <c r="A90" s="2189"/>
      <c r="B90" s="2190" t="s">
        <v>443</v>
      </c>
      <c r="C90" s="2043"/>
      <c r="D90" s="2043"/>
      <c r="E90" s="2043"/>
      <c r="F90" s="2043"/>
    </row>
    <row r="91" spans="1:6" s="1428" customFormat="1" x14ac:dyDescent="0.25">
      <c r="A91" s="2189"/>
      <c r="B91" s="2210" t="s">
        <v>444</v>
      </c>
      <c r="C91" s="2044"/>
      <c r="D91" s="2044"/>
      <c r="E91" s="2044"/>
      <c r="F91" s="2044"/>
    </row>
    <row r="92" spans="1:6" s="1428" customFormat="1" x14ac:dyDescent="0.25">
      <c r="A92" s="1427"/>
      <c r="B92" s="1427"/>
    </row>
    <row r="93" spans="1:6" s="1428" customFormat="1" x14ac:dyDescent="0.25">
      <c r="A93" s="1532" t="s">
        <v>445</v>
      </c>
      <c r="B93" s="1427"/>
    </row>
    <row r="94" spans="1:6" s="1428" customFormat="1" x14ac:dyDescent="0.25">
      <c r="A94" s="1427"/>
      <c r="B94" s="1427" t="s">
        <v>446</v>
      </c>
      <c r="F94" s="2214"/>
    </row>
    <row r="95" spans="1:6" s="1428" customFormat="1" x14ac:dyDescent="0.25">
      <c r="A95" s="137" t="s">
        <v>18</v>
      </c>
      <c r="B95" s="1531" t="s">
        <v>1301</v>
      </c>
      <c r="C95" s="1858"/>
      <c r="D95" s="1135"/>
      <c r="E95" s="1892"/>
      <c r="F95" s="2215"/>
    </row>
    <row r="96" spans="1:6" s="1428" customFormat="1" x14ac:dyDescent="0.25">
      <c r="A96" s="1427"/>
      <c r="B96" s="1427" t="s">
        <v>447</v>
      </c>
      <c r="D96" s="112"/>
      <c r="F96" s="2214"/>
    </row>
    <row r="97" spans="1:6" s="1428" customFormat="1" x14ac:dyDescent="0.25">
      <c r="A97" s="137" t="s">
        <v>18</v>
      </c>
      <c r="B97" s="2193" t="s">
        <v>1302</v>
      </c>
      <c r="C97" s="1858"/>
      <c r="D97" s="1135"/>
      <c r="E97" s="1892"/>
      <c r="F97" s="2215"/>
    </row>
    <row r="98" spans="1:6" s="1428" customFormat="1" x14ac:dyDescent="0.25">
      <c r="A98" s="1427"/>
      <c r="B98" s="1427" t="s">
        <v>447</v>
      </c>
      <c r="D98" s="112"/>
      <c r="F98" s="2214"/>
    </row>
    <row r="99" spans="1:6" s="1428" customFormat="1" x14ac:dyDescent="0.25">
      <c r="A99" s="137" t="s">
        <v>18</v>
      </c>
      <c r="B99" s="2193" t="s">
        <v>1303</v>
      </c>
      <c r="C99" s="1858"/>
      <c r="D99" s="1135"/>
      <c r="E99" s="1892"/>
      <c r="F99" s="2215"/>
    </row>
    <row r="100" spans="1:6" s="1428" customFormat="1" x14ac:dyDescent="0.25">
      <c r="A100" s="1427"/>
      <c r="B100" s="1427" t="s">
        <v>447</v>
      </c>
      <c r="F100" s="2214"/>
    </row>
    <row r="101" spans="1:6" s="1428" customFormat="1" x14ac:dyDescent="0.25">
      <c r="A101" s="1427"/>
      <c r="B101" s="1532"/>
      <c r="E101" s="1978"/>
    </row>
    <row r="102" spans="1:6" s="1428" customFormat="1" ht="30" x14ac:dyDescent="0.25">
      <c r="A102" s="2702"/>
      <c r="B102" s="2703"/>
      <c r="C102" s="2175" t="s">
        <v>892</v>
      </c>
      <c r="D102" s="2175" t="s">
        <v>893</v>
      </c>
      <c r="E102" s="2176" t="s">
        <v>894</v>
      </c>
      <c r="F102" s="2176" t="s">
        <v>895</v>
      </c>
    </row>
    <row r="103" spans="1:6" s="1428" customFormat="1" x14ac:dyDescent="0.25">
      <c r="A103" s="2185"/>
      <c r="B103" s="2186" t="s">
        <v>906</v>
      </c>
      <c r="C103" s="1136"/>
      <c r="D103" s="1136"/>
      <c r="E103" s="1136"/>
      <c r="F103" s="1136"/>
    </row>
    <row r="104" spans="1:6" s="1428" customFormat="1" ht="30" x14ac:dyDescent="0.25">
      <c r="A104" s="2185"/>
      <c r="B104" s="2194" t="s">
        <v>1304</v>
      </c>
      <c r="C104" s="2216"/>
      <c r="D104" s="2216"/>
      <c r="E104" s="2216"/>
      <c r="F104" s="2216"/>
    </row>
    <row r="105" spans="1:6" s="1428" customFormat="1" x14ac:dyDescent="0.25">
      <c r="A105" s="2185"/>
      <c r="B105" s="2186" t="s">
        <v>449</v>
      </c>
      <c r="C105" s="2031"/>
      <c r="D105" s="2031"/>
      <c r="E105" s="2031"/>
      <c r="F105" s="2031"/>
    </row>
    <row r="106" spans="1:6" s="1428" customFormat="1" ht="15.75" thickBot="1" x14ac:dyDescent="0.3">
      <c r="A106" s="2191"/>
      <c r="B106" s="2188" t="s">
        <v>450</v>
      </c>
      <c r="C106" s="2032"/>
      <c r="D106" s="2032"/>
      <c r="E106" s="2032"/>
      <c r="F106" s="2032"/>
    </row>
    <row r="107" spans="1:6" s="1428" customFormat="1" x14ac:dyDescent="0.25">
      <c r="A107" s="2195"/>
      <c r="B107" s="2192" t="s">
        <v>464</v>
      </c>
      <c r="C107" s="2704"/>
      <c r="D107" s="2704"/>
      <c r="E107" s="2704"/>
      <c r="F107" s="2704"/>
    </row>
    <row r="108" spans="1:6" s="1428" customFormat="1" ht="15.75" thickBot="1" x14ac:dyDescent="0.3">
      <c r="A108" s="2187" t="s">
        <v>18</v>
      </c>
      <c r="B108" s="2213"/>
      <c r="C108" s="2705"/>
      <c r="D108" s="2705"/>
      <c r="E108" s="2705"/>
      <c r="F108" s="2705"/>
    </row>
    <row r="109" spans="1:6" s="1428" customFormat="1" x14ac:dyDescent="0.25">
      <c r="A109" s="2195"/>
      <c r="B109" s="2190" t="s">
        <v>452</v>
      </c>
      <c r="C109" s="2706"/>
      <c r="D109" s="2706"/>
      <c r="E109" s="2706"/>
      <c r="F109" s="2706"/>
    </row>
    <row r="111" spans="1:6" x14ac:dyDescent="0.25">
      <c r="A111" t="s">
        <v>498</v>
      </c>
    </row>
    <row r="112" spans="1:6" x14ac:dyDescent="0.25">
      <c r="A112" s="620"/>
      <c r="B112" s="620"/>
      <c r="C112" s="620"/>
      <c r="D112" s="620"/>
      <c r="E112" s="620"/>
      <c r="F112" s="620"/>
    </row>
    <row r="113" spans="1:6" x14ac:dyDescent="0.25">
      <c r="A113" s="620"/>
      <c r="B113" s="620"/>
      <c r="C113" s="620"/>
      <c r="D113" s="620"/>
      <c r="E113" s="620"/>
      <c r="F113" s="620"/>
    </row>
    <row r="114" spans="1:6" x14ac:dyDescent="0.25">
      <c r="A114" s="620"/>
      <c r="B114" s="620"/>
      <c r="C114" s="620"/>
      <c r="D114" s="620"/>
      <c r="E114" s="620"/>
      <c r="F114" s="620"/>
    </row>
  </sheetData>
  <mergeCells count="18">
    <mergeCell ref="C29:F29"/>
    <mergeCell ref="C30:F30"/>
    <mergeCell ref="A18:B18"/>
    <mergeCell ref="C18:D18"/>
    <mergeCell ref="E18:F18"/>
    <mergeCell ref="A19:B19"/>
    <mergeCell ref="C25:D25"/>
    <mergeCell ref="E25:F25"/>
    <mergeCell ref="C26:D26"/>
    <mergeCell ref="E26:F26"/>
    <mergeCell ref="C27:D27"/>
    <mergeCell ref="E27:F27"/>
    <mergeCell ref="C28:F28"/>
    <mergeCell ref="A84:B84"/>
    <mergeCell ref="A102:B102"/>
    <mergeCell ref="C107:F107"/>
    <mergeCell ref="C108:F108"/>
    <mergeCell ref="C109:F109"/>
  </mergeCells>
  <pageMargins left="0.78740157480314965" right="0.78740157480314965" top="1.2204724409448819" bottom="0.70866141732283472" header="0" footer="0"/>
  <pageSetup paperSize="9" scale="90" orientation="portrait" horizontalDpi="4294967293" verticalDpi="4294967293" r:id="rId1"/>
  <headerFooter alignWithMargins="0"/>
  <rowBreaks count="1" manualBreakCount="1">
    <brk id="101" max="16383" man="1"/>
  </row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rgb="FF00B050"/>
  </sheetPr>
  <dimension ref="A1:K37"/>
  <sheetViews>
    <sheetView zoomScaleNormal="100" zoomScalePageLayoutView="130" workbookViewId="0">
      <selection activeCell="A3" sqref="A3"/>
    </sheetView>
  </sheetViews>
  <sheetFormatPr baseColWidth="10" defaultColWidth="10.85546875" defaultRowHeight="15" x14ac:dyDescent="0.25"/>
  <cols>
    <col min="1" max="1" width="2.7109375" style="31" customWidth="1"/>
    <col min="2" max="2" width="2.85546875" style="31" customWidth="1"/>
    <col min="3" max="3" width="12.85546875" style="31" customWidth="1"/>
    <col min="4" max="4" width="8.28515625" style="31" customWidth="1"/>
    <col min="5" max="5" width="10.5703125" style="31" bestFit="1" customWidth="1"/>
    <col min="6" max="6" width="10.42578125" style="31" bestFit="1" customWidth="1"/>
    <col min="7" max="7" width="9.5703125" style="31" customWidth="1"/>
    <col min="8" max="8" width="12.7109375" style="31" bestFit="1" customWidth="1"/>
    <col min="9" max="9" width="6.28515625" style="31" bestFit="1" customWidth="1"/>
    <col min="10" max="10" width="12.28515625" style="31" customWidth="1"/>
    <col min="11" max="11" width="2" style="31" customWidth="1"/>
    <col min="12" max="16384" width="10.85546875" style="31"/>
  </cols>
  <sheetData>
    <row r="1" spans="1:10" x14ac:dyDescent="0.25">
      <c r="A1" s="16" t="s">
        <v>1305</v>
      </c>
      <c r="C1" s="16"/>
      <c r="D1" s="16"/>
    </row>
    <row r="2" spans="1:10" x14ac:dyDescent="0.25">
      <c r="A2" s="31" t="s">
        <v>907</v>
      </c>
    </row>
    <row r="4" spans="1:10" x14ac:dyDescent="0.25">
      <c r="A4" s="100" t="s">
        <v>368</v>
      </c>
      <c r="C4" s="111"/>
      <c r="D4" s="111"/>
      <c r="H4" s="116"/>
    </row>
    <row r="5" spans="1:10" x14ac:dyDescent="0.25">
      <c r="A5" s="100"/>
      <c r="B5" s="874"/>
      <c r="C5" s="874"/>
      <c r="D5" s="874"/>
      <c r="E5" s="874"/>
      <c r="F5" s="837" t="s">
        <v>908</v>
      </c>
      <c r="G5" s="837" t="s">
        <v>909</v>
      </c>
      <c r="H5" s="837" t="s">
        <v>910</v>
      </c>
    </row>
    <row r="6" spans="1:10" x14ac:dyDescent="0.25">
      <c r="B6" s="31" t="s">
        <v>911</v>
      </c>
      <c r="C6" s="111"/>
      <c r="D6" s="111"/>
      <c r="F6" s="1137"/>
      <c r="G6" s="1137"/>
      <c r="H6" s="1137"/>
    </row>
    <row r="7" spans="1:10" x14ac:dyDescent="0.25">
      <c r="B7" s="874" t="s">
        <v>912</v>
      </c>
      <c r="C7" s="874"/>
      <c r="D7" s="874"/>
      <c r="E7" s="874"/>
      <c r="F7" s="1126"/>
      <c r="G7" s="1126"/>
      <c r="H7" s="1126"/>
    </row>
    <row r="8" spans="1:10" x14ac:dyDescent="0.25">
      <c r="B8" s="16" t="s">
        <v>913</v>
      </c>
      <c r="C8" s="16"/>
      <c r="D8" s="16"/>
      <c r="F8" s="1127"/>
      <c r="G8" s="1127"/>
      <c r="H8" s="1127"/>
    </row>
    <row r="9" spans="1:10" x14ac:dyDescent="0.25">
      <c r="A9" s="137" t="s">
        <v>21</v>
      </c>
      <c r="B9" s="870" t="s">
        <v>1306</v>
      </c>
      <c r="C9" s="870"/>
      <c r="D9" s="870"/>
      <c r="E9" s="874"/>
      <c r="F9" s="1126"/>
      <c r="G9" s="1126"/>
      <c r="H9" s="1126"/>
    </row>
    <row r="10" spans="1:10" x14ac:dyDescent="0.25">
      <c r="A10" s="137"/>
      <c r="B10" s="31" t="s">
        <v>914</v>
      </c>
      <c r="F10" s="1137"/>
      <c r="G10" s="1137"/>
      <c r="H10" s="1137"/>
    </row>
    <row r="11" spans="1:10" x14ac:dyDescent="0.25">
      <c r="A11" s="137" t="s">
        <v>21</v>
      </c>
      <c r="B11" s="870" t="s">
        <v>1307</v>
      </c>
      <c r="C11" s="874"/>
      <c r="D11" s="1021">
        <v>0.2</v>
      </c>
      <c r="E11" s="874"/>
      <c r="F11" s="1126"/>
      <c r="G11" s="1126"/>
      <c r="H11" s="1126"/>
    </row>
    <row r="12" spans="1:10" s="16" customFormat="1" x14ac:dyDescent="0.25">
      <c r="A12" s="2196"/>
      <c r="B12" s="16" t="s">
        <v>915</v>
      </c>
      <c r="F12" s="1127"/>
      <c r="G12" s="1127"/>
      <c r="H12" s="1127"/>
    </row>
    <row r="13" spans="1:10" x14ac:dyDescent="0.25">
      <c r="B13" s="16" t="s">
        <v>575</v>
      </c>
      <c r="C13" s="16"/>
      <c r="D13" s="16"/>
      <c r="E13" s="16"/>
      <c r="F13" s="2217"/>
      <c r="G13" s="2217"/>
      <c r="H13" s="2217"/>
    </row>
    <row r="15" spans="1:10" x14ac:dyDescent="0.25">
      <c r="A15" s="16" t="s">
        <v>765</v>
      </c>
    </row>
    <row r="16" spans="1:10" x14ac:dyDescent="0.25">
      <c r="A16" s="1128"/>
      <c r="B16" s="1128"/>
      <c r="C16" s="1128"/>
      <c r="D16" s="1128"/>
      <c r="E16" s="1128"/>
      <c r="F16" s="1128"/>
      <c r="G16" s="1128"/>
      <c r="H16" s="1128"/>
      <c r="I16" s="1128"/>
      <c r="J16" s="1128"/>
    </row>
    <row r="17" spans="1:11" x14ac:dyDescent="0.25">
      <c r="A17" s="1128"/>
      <c r="B17" s="1128"/>
      <c r="C17" s="1128"/>
      <c r="D17" s="1128"/>
      <c r="E17" s="1128"/>
      <c r="F17" s="1128"/>
      <c r="G17" s="1128"/>
      <c r="H17" s="1128"/>
      <c r="I17" s="1128"/>
      <c r="J17" s="1128"/>
    </row>
    <row r="18" spans="1:11" x14ac:dyDescent="0.25">
      <c r="A18" s="1128"/>
      <c r="B18" s="1128"/>
      <c r="C18" s="1128"/>
      <c r="D18" s="1128"/>
      <c r="E18" s="1128"/>
      <c r="F18" s="1128"/>
      <c r="G18" s="1128"/>
      <c r="H18" s="1128"/>
      <c r="I18" s="1128"/>
      <c r="J18" s="1128"/>
    </row>
    <row r="19" spans="1:11" x14ac:dyDescent="0.25">
      <c r="A19" s="1128"/>
      <c r="B19" s="1128"/>
      <c r="C19" s="1128"/>
      <c r="D19" s="1128"/>
      <c r="E19" s="1128"/>
      <c r="F19" s="1128"/>
      <c r="G19" s="1128"/>
      <c r="H19" s="1128"/>
      <c r="I19" s="1128"/>
      <c r="J19" s="1128"/>
    </row>
    <row r="21" spans="1:11" x14ac:dyDescent="0.25">
      <c r="A21" s="16" t="s">
        <v>348</v>
      </c>
    </row>
    <row r="22" spans="1:11" x14ac:dyDescent="0.25">
      <c r="B22" s="2726" t="s">
        <v>1308</v>
      </c>
      <c r="C22" s="2726"/>
      <c r="D22" s="2726"/>
      <c r="E22" s="2726"/>
      <c r="F22" s="2726"/>
      <c r="G22" s="2726"/>
      <c r="H22" s="2726"/>
      <c r="I22" s="2726"/>
      <c r="J22" s="2726"/>
      <c r="K22" s="2197"/>
    </row>
    <row r="23" spans="1:11" x14ac:dyDescent="0.25">
      <c r="B23" s="1631"/>
      <c r="C23" s="1128"/>
      <c r="D23" s="1631"/>
      <c r="E23" s="1631"/>
      <c r="F23" s="1631"/>
      <c r="G23" s="1631"/>
      <c r="H23" s="1631"/>
      <c r="I23" s="1631"/>
      <c r="J23" s="1631"/>
    </row>
    <row r="24" spans="1:11" ht="15" customHeight="1" x14ac:dyDescent="0.25">
      <c r="A24" s="2727" t="s">
        <v>1309</v>
      </c>
      <c r="B24" s="1128"/>
      <c r="C24" s="1128"/>
      <c r="D24" s="1128"/>
      <c r="E24" s="1128"/>
      <c r="F24" s="1128"/>
      <c r="G24" s="1128"/>
      <c r="H24" s="1128"/>
      <c r="I24" s="1128"/>
      <c r="J24" s="1128"/>
    </row>
    <row r="25" spans="1:11" x14ac:dyDescent="0.25">
      <c r="A25" s="2727"/>
      <c r="B25" s="1128"/>
      <c r="C25" s="1128"/>
      <c r="D25" s="1128"/>
      <c r="E25" s="1128"/>
      <c r="F25" s="1128"/>
      <c r="G25" s="1128"/>
      <c r="H25" s="1128"/>
      <c r="I25" s="1128"/>
      <c r="J25" s="1128"/>
    </row>
    <row r="26" spans="1:11" x14ac:dyDescent="0.25">
      <c r="A26" s="2727"/>
      <c r="B26" s="1128"/>
      <c r="C26" s="1128"/>
      <c r="D26" s="1128"/>
      <c r="E26" s="1128"/>
      <c r="F26" s="1128"/>
      <c r="G26" s="1128"/>
      <c r="H26" s="1128"/>
      <c r="I26" s="1128"/>
      <c r="J26" s="1128"/>
    </row>
    <row r="27" spans="1:11" x14ac:dyDescent="0.25">
      <c r="A27" s="2727"/>
      <c r="B27" s="1128"/>
      <c r="C27" s="1128"/>
      <c r="D27" s="1128"/>
      <c r="E27" s="1128"/>
      <c r="F27" s="1128"/>
      <c r="G27" s="1128"/>
      <c r="H27" s="1128"/>
      <c r="I27" s="1128"/>
      <c r="J27" s="1128"/>
    </row>
    <row r="28" spans="1:11" x14ac:dyDescent="0.25">
      <c r="A28" s="2727"/>
      <c r="B28" s="1128"/>
      <c r="C28" s="1128"/>
      <c r="D28" s="1128"/>
      <c r="E28" s="1128"/>
      <c r="F28" s="1128"/>
      <c r="G28" s="1128"/>
      <c r="H28" s="1128"/>
      <c r="I28" s="1128"/>
      <c r="J28" s="1128"/>
    </row>
    <row r="29" spans="1:11" ht="18" customHeight="1" x14ac:dyDescent="0.25">
      <c r="A29" s="2727"/>
      <c r="B29" s="1128"/>
      <c r="C29" s="1128"/>
      <c r="D29" s="1128"/>
      <c r="E29" s="1128"/>
      <c r="F29" s="1128"/>
      <c r="G29" s="1128"/>
      <c r="H29" s="1128"/>
      <c r="I29" s="1128"/>
      <c r="J29" s="1128"/>
    </row>
    <row r="30" spans="1:11" x14ac:dyDescent="0.25">
      <c r="A30" s="2727"/>
      <c r="B30" s="1128"/>
      <c r="C30" s="1128"/>
      <c r="D30" s="1128"/>
      <c r="E30" s="1128"/>
      <c r="F30" s="1128"/>
      <c r="G30" s="1128"/>
      <c r="H30" s="1128"/>
      <c r="I30" s="1128"/>
      <c r="J30" s="1128"/>
    </row>
    <row r="32" spans="1:11" x14ac:dyDescent="0.25">
      <c r="A32" s="16" t="s">
        <v>574</v>
      </c>
    </row>
    <row r="33" spans="1:5" x14ac:dyDescent="0.25">
      <c r="A33" s="31" t="s">
        <v>1310</v>
      </c>
    </row>
    <row r="34" spans="1:5" x14ac:dyDescent="0.25">
      <c r="A34" s="137" t="s">
        <v>18</v>
      </c>
      <c r="B34" s="1128"/>
      <c r="C34" s="1128"/>
      <c r="D34" s="1128"/>
      <c r="E34" s="1128"/>
    </row>
    <row r="35" spans="1:5" x14ac:dyDescent="0.25">
      <c r="A35" s="137" t="s">
        <v>18</v>
      </c>
      <c r="B35" s="1128"/>
      <c r="C35" s="1128"/>
      <c r="D35" s="1128"/>
      <c r="E35" s="1128"/>
    </row>
    <row r="36" spans="1:5" x14ac:dyDescent="0.25">
      <c r="A36" s="137" t="s">
        <v>18</v>
      </c>
      <c r="B36" s="1128"/>
      <c r="C36" s="1128"/>
      <c r="D36" s="1128"/>
      <c r="E36" s="1128"/>
    </row>
    <row r="37" spans="1:5" x14ac:dyDescent="0.25">
      <c r="A37" s="137" t="s">
        <v>18</v>
      </c>
      <c r="B37" s="1128"/>
      <c r="C37" s="1128"/>
      <c r="D37" s="1128"/>
      <c r="E37" s="1128"/>
    </row>
  </sheetData>
  <mergeCells count="2">
    <mergeCell ref="B22:J22"/>
    <mergeCell ref="A24:A30"/>
  </mergeCells>
  <pageMargins left="0.78740157480314965" right="0.78740157480314965" top="1.2204724409448819" bottom="0.70866141732283472" header="0" footer="0"/>
  <pageSetup paperSize="9" scale="90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1">
    <tabColor theme="9"/>
  </sheetPr>
  <dimension ref="A1:G29"/>
  <sheetViews>
    <sheetView zoomScaleNormal="100" zoomScalePageLayoutView="190" workbookViewId="0">
      <selection activeCell="A3" sqref="A3"/>
    </sheetView>
  </sheetViews>
  <sheetFormatPr baseColWidth="10" defaultColWidth="10.85546875" defaultRowHeight="15" x14ac:dyDescent="0.25"/>
  <cols>
    <col min="1" max="1" width="7.7109375" style="15" customWidth="1"/>
    <col min="2" max="2" width="15" style="1" customWidth="1"/>
    <col min="3" max="3" width="8.5703125" style="1" customWidth="1"/>
    <col min="4" max="5" width="12.7109375" style="1" customWidth="1"/>
    <col min="6" max="6" width="10.85546875" style="1" customWidth="1"/>
    <col min="7" max="7" width="12.7109375" style="1" customWidth="1"/>
    <col min="8" max="16384" width="10.85546875" style="1"/>
  </cols>
  <sheetData>
    <row r="1" spans="1:5" x14ac:dyDescent="0.25">
      <c r="A1" s="203" t="s">
        <v>69</v>
      </c>
    </row>
    <row r="2" spans="1:5" ht="15" customHeight="1" x14ac:dyDescent="0.25">
      <c r="A2" s="208" t="s">
        <v>70</v>
      </c>
    </row>
    <row r="3" spans="1:5" ht="15" customHeight="1" x14ac:dyDescent="0.25">
      <c r="A3" s="208"/>
    </row>
    <row r="4" spans="1:5" ht="15" customHeight="1" x14ac:dyDescent="0.25">
      <c r="A4" s="203" t="s">
        <v>3</v>
      </c>
    </row>
    <row r="5" spans="1:5" ht="15" customHeight="1" x14ac:dyDescent="0.25">
      <c r="A5" s="15" t="s">
        <v>71</v>
      </c>
    </row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/>
    <row r="10" spans="1:5" ht="15" customHeight="1" x14ac:dyDescent="0.25"/>
    <row r="11" spans="1:5" ht="15" customHeight="1" x14ac:dyDescent="0.25">
      <c r="A11" s="15" t="s">
        <v>72</v>
      </c>
      <c r="E11" s="9"/>
    </row>
    <row r="12" spans="1:5" ht="15" customHeight="1" x14ac:dyDescent="0.25">
      <c r="E12" s="9"/>
    </row>
    <row r="13" spans="1:5" ht="15" customHeight="1" x14ac:dyDescent="0.25">
      <c r="E13" s="9"/>
    </row>
    <row r="14" spans="1:5" ht="15" customHeight="1" x14ac:dyDescent="0.25">
      <c r="E14" s="9"/>
    </row>
    <row r="15" spans="1:5" ht="15" customHeight="1" x14ac:dyDescent="0.25">
      <c r="A15" s="15" t="s">
        <v>73</v>
      </c>
    </row>
    <row r="16" spans="1:5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>
      <c r="A20" s="199" t="s">
        <v>40</v>
      </c>
    </row>
    <row r="21" spans="1:7" s="101" customFormat="1" ht="17.100000000000001" customHeight="1" x14ac:dyDescent="0.25">
      <c r="A21" s="2289" t="s">
        <v>74</v>
      </c>
      <c r="B21" s="2289"/>
      <c r="C21" s="2289"/>
      <c r="D21" s="2289"/>
      <c r="E21" s="2289"/>
      <c r="F21" s="2289"/>
      <c r="G21" s="2289"/>
    </row>
    <row r="22" spans="1:7" ht="29.25" customHeight="1" x14ac:dyDescent="0.25">
      <c r="A22" s="2290" t="s">
        <v>75</v>
      </c>
      <c r="B22" s="2291" t="s">
        <v>76</v>
      </c>
      <c r="C22" s="2291"/>
      <c r="D22" s="2290" t="s">
        <v>77</v>
      </c>
      <c r="E22" s="2290" t="s">
        <v>78</v>
      </c>
      <c r="F22" s="2293"/>
      <c r="G22" s="2292" t="s">
        <v>79</v>
      </c>
    </row>
    <row r="23" spans="1:7" ht="15" customHeight="1" x14ac:dyDescent="0.25">
      <c r="A23" s="2290"/>
      <c r="B23" s="2291"/>
      <c r="C23" s="2291"/>
      <c r="D23" s="2292"/>
      <c r="E23" s="1140" t="s">
        <v>18</v>
      </c>
      <c r="F23" s="1140" t="s">
        <v>21</v>
      </c>
      <c r="G23" s="2292"/>
    </row>
    <row r="24" spans="1:7" ht="15" customHeight="1" x14ac:dyDescent="0.25">
      <c r="A24" s="640" t="s">
        <v>80</v>
      </c>
      <c r="B24" s="2288"/>
      <c r="C24" s="2288"/>
      <c r="D24" s="641"/>
      <c r="E24" s="641"/>
      <c r="F24" s="641"/>
      <c r="G24" s="642"/>
    </row>
    <row r="25" spans="1:7" ht="15" customHeight="1" x14ac:dyDescent="0.25">
      <c r="A25" s="640">
        <v>7270</v>
      </c>
      <c r="B25" s="2288" t="s">
        <v>81</v>
      </c>
      <c r="C25" s="2288"/>
      <c r="D25" s="643"/>
      <c r="E25" s="643"/>
      <c r="F25" s="643"/>
      <c r="G25" s="644"/>
    </row>
    <row r="26" spans="1:7" ht="15" customHeight="1" x14ac:dyDescent="0.25">
      <c r="A26" s="640">
        <v>7400</v>
      </c>
      <c r="B26" s="2288" t="s">
        <v>82</v>
      </c>
      <c r="C26" s="2288"/>
      <c r="D26" s="643"/>
      <c r="E26" s="643"/>
      <c r="F26" s="643"/>
      <c r="G26" s="644"/>
    </row>
    <row r="27" spans="1:7" ht="15" customHeight="1" x14ac:dyDescent="0.25">
      <c r="A27" s="640">
        <v>7700</v>
      </c>
      <c r="B27" s="2288" t="s">
        <v>83</v>
      </c>
      <c r="C27" s="2288"/>
      <c r="D27" s="643"/>
      <c r="E27" s="643"/>
      <c r="F27" s="643"/>
      <c r="G27" s="644"/>
    </row>
    <row r="28" spans="1:7" ht="15" customHeight="1" x14ac:dyDescent="0.25">
      <c r="A28" s="640" t="s">
        <v>80</v>
      </c>
      <c r="B28" s="2288"/>
      <c r="C28" s="2288"/>
      <c r="D28" s="641"/>
      <c r="E28" s="641"/>
      <c r="F28" s="641"/>
      <c r="G28" s="642"/>
    </row>
    <row r="29" spans="1:7" ht="15" customHeight="1" x14ac:dyDescent="0.25"/>
  </sheetData>
  <mergeCells count="11">
    <mergeCell ref="B25:C25"/>
    <mergeCell ref="B26:C26"/>
    <mergeCell ref="B27:C27"/>
    <mergeCell ref="B28:C28"/>
    <mergeCell ref="A21:G21"/>
    <mergeCell ref="A22:A23"/>
    <mergeCell ref="B22:C23"/>
    <mergeCell ref="D22:D23"/>
    <mergeCell ref="E22:F22"/>
    <mergeCell ref="G22:G23"/>
    <mergeCell ref="B24:C24"/>
  </mergeCells>
  <pageMargins left="0" right="1.8503937007874016" top="1.2204724409448819" bottom="0.70866141732283472" header="0" footer="0"/>
  <pageSetup paperSize="9" scale="90" orientation="portrait" horizontalDpi="4294967293" verticalDpi="120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rgb="FF00B050"/>
  </sheetPr>
  <dimension ref="A1:H71"/>
  <sheetViews>
    <sheetView zoomScaleNormal="100" zoomScalePageLayoutView="160" workbookViewId="0">
      <selection activeCell="A3" sqref="A3"/>
    </sheetView>
  </sheetViews>
  <sheetFormatPr baseColWidth="10" defaultColWidth="10.85546875" defaultRowHeight="15" x14ac:dyDescent="0.25"/>
  <cols>
    <col min="1" max="1" width="6.7109375" style="31" customWidth="1"/>
    <col min="2" max="2" width="15.42578125" style="31" bestFit="1" customWidth="1"/>
    <col min="3" max="4" width="10.5703125" style="31" bestFit="1" customWidth="1"/>
    <col min="5" max="5" width="13.140625" style="31" customWidth="1"/>
    <col min="6" max="6" width="11.5703125" style="31" bestFit="1" customWidth="1"/>
    <col min="7" max="7" width="17.28515625" style="31" bestFit="1" customWidth="1"/>
    <col min="8" max="16384" width="10.85546875" style="31"/>
  </cols>
  <sheetData>
    <row r="1" spans="1:7" x14ac:dyDescent="0.25">
      <c r="A1" s="16" t="s">
        <v>1311</v>
      </c>
    </row>
    <row r="2" spans="1:7" x14ac:dyDescent="0.25">
      <c r="A2" s="31" t="s">
        <v>916</v>
      </c>
    </row>
    <row r="4" spans="1:7" x14ac:dyDescent="0.25">
      <c r="A4" s="31" t="s">
        <v>1312</v>
      </c>
    </row>
    <row r="5" spans="1:7" x14ac:dyDescent="0.25">
      <c r="C5" s="1549" t="s">
        <v>56</v>
      </c>
      <c r="D5" s="1758" t="s">
        <v>838</v>
      </c>
      <c r="E5" s="1549"/>
      <c r="F5" s="1549" t="s">
        <v>2</v>
      </c>
    </row>
    <row r="6" spans="1:7" x14ac:dyDescent="0.25">
      <c r="A6" s="1550" t="s">
        <v>665</v>
      </c>
      <c r="B6" s="996" t="s">
        <v>683</v>
      </c>
      <c r="C6" s="997" t="s">
        <v>839</v>
      </c>
      <c r="D6" s="997" t="s">
        <v>840</v>
      </c>
      <c r="E6" s="996" t="s">
        <v>841</v>
      </c>
      <c r="F6" s="997" t="s">
        <v>841</v>
      </c>
    </row>
    <row r="7" spans="1:7" s="57" customFormat="1" x14ac:dyDescent="0.25">
      <c r="A7" s="1628"/>
      <c r="B7" s="1629"/>
      <c r="C7" s="2221"/>
      <c r="D7" s="1099"/>
      <c r="E7" s="118"/>
      <c r="F7" s="1624"/>
    </row>
    <row r="8" spans="1:7" s="57" customFormat="1" x14ac:dyDescent="0.25">
      <c r="A8" s="1630"/>
      <c r="B8" s="1100"/>
      <c r="C8" s="2222"/>
      <c r="D8" s="1101"/>
      <c r="E8" s="1000"/>
      <c r="F8" s="1625"/>
    </row>
    <row r="9" spans="1:7" s="57" customFormat="1" hidden="1" x14ac:dyDescent="0.25">
      <c r="A9" s="1555"/>
      <c r="B9" s="124" t="s">
        <v>842</v>
      </c>
      <c r="C9" s="2218"/>
      <c r="D9" s="999"/>
      <c r="E9" s="1000"/>
      <c r="F9" s="1625"/>
    </row>
    <row r="10" spans="1:7" s="57" customFormat="1" x14ac:dyDescent="0.25">
      <c r="A10" s="193"/>
      <c r="B10" s="123"/>
      <c r="C10" s="2221"/>
      <c r="D10" s="119"/>
      <c r="E10" s="120"/>
      <c r="F10" s="1626"/>
    </row>
    <row r="11" spans="1:7" s="57" customFormat="1" x14ac:dyDescent="0.25">
      <c r="A11" s="1557"/>
      <c r="B11" s="124" t="s">
        <v>843</v>
      </c>
      <c r="C11" s="2221"/>
      <c r="D11" s="1099"/>
      <c r="E11" s="1102"/>
      <c r="F11" s="1552"/>
    </row>
    <row r="12" spans="1:7" s="57" customFormat="1" x14ac:dyDescent="0.25">
      <c r="A12" s="1558"/>
      <c r="B12" s="1001"/>
      <c r="C12" s="2222"/>
      <c r="D12" s="1101"/>
      <c r="E12" s="1103"/>
      <c r="F12" s="1627"/>
      <c r="G12" s="1562"/>
    </row>
    <row r="13" spans="1:7" s="57" customFormat="1" hidden="1" x14ac:dyDescent="0.25">
      <c r="A13" s="193"/>
      <c r="B13" s="123"/>
      <c r="C13" s="2221"/>
      <c r="D13" s="999"/>
      <c r="E13" s="1000" t="str">
        <f>IF(D13="","",C13*D13)</f>
        <v/>
      </c>
      <c r="F13" s="1625"/>
      <c r="G13" s="1559"/>
    </row>
    <row r="14" spans="1:7" s="57" customFormat="1" x14ac:dyDescent="0.25">
      <c r="A14" s="1560" t="s">
        <v>844</v>
      </c>
      <c r="B14" s="124" t="s">
        <v>845</v>
      </c>
      <c r="C14" s="2221"/>
      <c r="D14" s="122"/>
      <c r="E14" s="121"/>
      <c r="F14" s="1624"/>
      <c r="G14" s="1559"/>
    </row>
    <row r="15" spans="1:7" s="57" customFormat="1" x14ac:dyDescent="0.25">
      <c r="A15" s="1561" t="s">
        <v>844</v>
      </c>
      <c r="B15" s="1106"/>
      <c r="C15" s="2222"/>
      <c r="D15" s="1104"/>
      <c r="E15" s="1000"/>
      <c r="F15" s="1625"/>
      <c r="G15" s="1559"/>
    </row>
    <row r="16" spans="1:7" s="57" customFormat="1" hidden="1" x14ac:dyDescent="0.25">
      <c r="A16" s="193"/>
      <c r="B16" s="123"/>
      <c r="C16" s="2221"/>
      <c r="D16" s="122"/>
      <c r="E16" s="121" t="str">
        <f>IF(D16="","",C16*D16)</f>
        <v/>
      </c>
      <c r="F16" s="1624"/>
      <c r="G16" s="1559"/>
    </row>
    <row r="17" spans="1:8" s="57" customFormat="1" hidden="1" x14ac:dyDescent="0.25">
      <c r="A17" s="193"/>
      <c r="B17" s="123"/>
      <c r="C17" s="2221"/>
      <c r="D17" s="1002"/>
      <c r="E17" s="1000" t="str">
        <f>IF(D17="","",C17*D17)</f>
        <v/>
      </c>
      <c r="F17" s="1625"/>
      <c r="G17" s="1559"/>
    </row>
    <row r="18" spans="1:8" s="57" customFormat="1" x14ac:dyDescent="0.25">
      <c r="A18" s="1560" t="s">
        <v>844</v>
      </c>
      <c r="B18" s="124" t="s">
        <v>846</v>
      </c>
      <c r="C18" s="2221"/>
      <c r="D18" s="122"/>
      <c r="E18" s="121"/>
      <c r="F18" s="1624"/>
      <c r="G18" s="1559"/>
    </row>
    <row r="19" spans="1:8" s="57" customFormat="1" x14ac:dyDescent="0.25">
      <c r="A19" s="1561" t="s">
        <v>844</v>
      </c>
      <c r="B19" s="1106"/>
      <c r="C19" s="2219"/>
      <c r="D19" s="1002"/>
      <c r="E19" s="1000"/>
      <c r="F19" s="1625"/>
      <c r="G19" s="1559"/>
    </row>
    <row r="20" spans="1:8" s="57" customFormat="1" x14ac:dyDescent="0.25">
      <c r="A20" s="193" t="s">
        <v>844</v>
      </c>
      <c r="B20" s="123" t="s">
        <v>847</v>
      </c>
      <c r="C20" s="2221"/>
      <c r="D20" s="1105"/>
      <c r="E20" s="1102"/>
      <c r="F20" s="1552"/>
      <c r="G20" s="1562"/>
    </row>
    <row r="21" spans="1:8" s="57" customFormat="1" x14ac:dyDescent="0.25">
      <c r="A21" s="1563"/>
      <c r="B21" s="1022"/>
      <c r="C21" s="2222"/>
      <c r="D21" s="1104"/>
      <c r="E21" s="1103"/>
      <c r="F21" s="1627"/>
      <c r="G21" s="1562"/>
    </row>
    <row r="22" spans="1:8" s="57" customFormat="1" hidden="1" x14ac:dyDescent="0.25">
      <c r="B22" s="1003"/>
      <c r="C22" s="1022"/>
      <c r="D22" s="1004"/>
      <c r="E22" s="1002"/>
      <c r="F22" s="1000"/>
      <c r="G22" s="2220"/>
      <c r="H22" t="s">
        <v>1165</v>
      </c>
    </row>
    <row r="23" spans="1:8" x14ac:dyDescent="0.25">
      <c r="G23" s="1562"/>
    </row>
    <row r="24" spans="1:8" x14ac:dyDescent="0.25">
      <c r="A24" s="31" t="s">
        <v>1314</v>
      </c>
      <c r="G24" s="1562"/>
    </row>
    <row r="25" spans="1:8" x14ac:dyDescent="0.25">
      <c r="C25" s="1549" t="s">
        <v>56</v>
      </c>
      <c r="D25" s="1758" t="s">
        <v>838</v>
      </c>
      <c r="E25" s="1549"/>
      <c r="F25" s="1549" t="s">
        <v>2</v>
      </c>
      <c r="G25" s="1562"/>
    </row>
    <row r="26" spans="1:8" x14ac:dyDescent="0.25">
      <c r="A26" s="1550" t="s">
        <v>665</v>
      </c>
      <c r="B26" s="996" t="s">
        <v>683</v>
      </c>
      <c r="C26" s="997" t="s">
        <v>839</v>
      </c>
      <c r="D26" s="997" t="s">
        <v>840</v>
      </c>
      <c r="E26" s="996" t="s">
        <v>841</v>
      </c>
      <c r="F26" s="997" t="s">
        <v>841</v>
      </c>
      <c r="G26" s="1562"/>
    </row>
    <row r="27" spans="1:8" s="57" customFormat="1" x14ac:dyDescent="0.25">
      <c r="A27" s="1628"/>
      <c r="B27" s="1629"/>
      <c r="C27" s="2221"/>
      <c r="D27" s="1099"/>
      <c r="E27" s="118"/>
      <c r="F27" s="1624"/>
      <c r="G27" s="1559"/>
    </row>
    <row r="28" spans="1:8" s="57" customFormat="1" x14ac:dyDescent="0.25">
      <c r="A28" s="1630"/>
      <c r="B28" s="1100"/>
      <c r="C28" s="2222"/>
      <c r="D28" s="1101"/>
      <c r="E28" s="1000"/>
      <c r="F28" s="1625"/>
      <c r="G28" s="1559"/>
    </row>
    <row r="29" spans="1:8" s="57" customFormat="1" hidden="1" x14ac:dyDescent="0.25">
      <c r="A29" s="1555"/>
      <c r="B29" s="124" t="s">
        <v>842</v>
      </c>
      <c r="C29" s="2218"/>
      <c r="D29" s="999"/>
      <c r="E29" s="1000"/>
      <c r="F29" s="1625"/>
      <c r="G29" s="1559"/>
    </row>
    <row r="30" spans="1:8" s="57" customFormat="1" x14ac:dyDescent="0.25">
      <c r="A30" s="193"/>
      <c r="B30" s="123"/>
      <c r="C30" s="2221"/>
      <c r="D30" s="119"/>
      <c r="E30" s="120"/>
      <c r="F30" s="1626"/>
      <c r="G30" s="1559"/>
    </row>
    <row r="31" spans="1:8" s="57" customFormat="1" x14ac:dyDescent="0.25">
      <c r="A31" s="1557"/>
      <c r="B31" s="124" t="s">
        <v>843</v>
      </c>
      <c r="C31" s="2221"/>
      <c r="D31" s="1099"/>
      <c r="E31" s="1102"/>
      <c r="F31" s="1552"/>
      <c r="G31" s="1559"/>
    </row>
    <row r="32" spans="1:8" s="57" customFormat="1" x14ac:dyDescent="0.25">
      <c r="A32" s="1558"/>
      <c r="B32" s="1001"/>
      <c r="C32" s="2222"/>
      <c r="D32" s="1101"/>
      <c r="E32" s="1103"/>
      <c r="F32" s="1627"/>
      <c r="G32" s="1562"/>
    </row>
    <row r="33" spans="1:7" s="57" customFormat="1" hidden="1" x14ac:dyDescent="0.25">
      <c r="A33" s="193"/>
      <c r="B33" s="123"/>
      <c r="C33" s="2221"/>
      <c r="D33" s="999"/>
      <c r="E33" s="1000" t="str">
        <f>IF(D33="","",C33*D33)</f>
        <v/>
      </c>
      <c r="F33" s="1625"/>
      <c r="G33" s="1559"/>
    </row>
    <row r="34" spans="1:7" s="57" customFormat="1" x14ac:dyDescent="0.25">
      <c r="A34" s="1560" t="s">
        <v>844</v>
      </c>
      <c r="B34" s="124" t="s">
        <v>845</v>
      </c>
      <c r="C34" s="2221"/>
      <c r="D34" s="122"/>
      <c r="E34" s="121"/>
      <c r="F34" s="1624"/>
      <c r="G34" s="1559"/>
    </row>
    <row r="35" spans="1:7" s="57" customFormat="1" x14ac:dyDescent="0.25">
      <c r="A35" s="1561" t="s">
        <v>844</v>
      </c>
      <c r="B35" s="1106"/>
      <c r="C35" s="2222"/>
      <c r="D35" s="1104"/>
      <c r="E35" s="1000"/>
      <c r="F35" s="1625"/>
      <c r="G35" s="1559"/>
    </row>
    <row r="36" spans="1:7" s="57" customFormat="1" hidden="1" x14ac:dyDescent="0.25">
      <c r="A36" s="193"/>
      <c r="B36" s="123"/>
      <c r="C36" s="2221"/>
      <c r="D36" s="122"/>
      <c r="E36" s="121" t="str">
        <f>IF(D36="","",C36*D36)</f>
        <v/>
      </c>
      <c r="F36" s="1624"/>
      <c r="G36" s="1559"/>
    </row>
    <row r="37" spans="1:7" s="57" customFormat="1" hidden="1" x14ac:dyDescent="0.25">
      <c r="A37" s="193"/>
      <c r="B37" s="123"/>
      <c r="C37" s="2221"/>
      <c r="D37" s="1002"/>
      <c r="E37" s="1000" t="str">
        <f>IF(D37="","",C37*D37)</f>
        <v/>
      </c>
      <c r="F37" s="1625"/>
      <c r="G37" s="1559"/>
    </row>
    <row r="38" spans="1:7" s="57" customFormat="1" x14ac:dyDescent="0.25">
      <c r="A38" s="1560" t="s">
        <v>844</v>
      </c>
      <c r="B38" s="124" t="s">
        <v>846</v>
      </c>
      <c r="C38" s="2221"/>
      <c r="D38" s="122"/>
      <c r="E38" s="121"/>
      <c r="F38" s="1624"/>
      <c r="G38" s="1559"/>
    </row>
    <row r="39" spans="1:7" s="57" customFormat="1" x14ac:dyDescent="0.25">
      <c r="A39" s="1561" t="s">
        <v>844</v>
      </c>
      <c r="B39" s="1106"/>
      <c r="C39" s="2219"/>
      <c r="D39" s="1002"/>
      <c r="E39" s="1000"/>
      <c r="F39" s="1625"/>
      <c r="G39" s="1562"/>
    </row>
    <row r="40" spans="1:7" s="57" customFormat="1" x14ac:dyDescent="0.25">
      <c r="A40" s="1563" t="s">
        <v>844</v>
      </c>
      <c r="B40" s="1001" t="s">
        <v>847</v>
      </c>
      <c r="C40" s="2223"/>
      <c r="D40" s="1104"/>
      <c r="E40" s="1103"/>
      <c r="F40" s="1627"/>
      <c r="G40" s="1562"/>
    </row>
    <row r="41" spans="1:7" x14ac:dyDescent="0.25">
      <c r="G41" s="1562"/>
    </row>
    <row r="42" spans="1:7" x14ac:dyDescent="0.25">
      <c r="A42" s="31" t="s">
        <v>1315</v>
      </c>
      <c r="G42" s="1562"/>
    </row>
    <row r="43" spans="1:7" x14ac:dyDescent="0.25">
      <c r="C43" s="1549" t="s">
        <v>56</v>
      </c>
      <c r="D43" s="1758" t="s">
        <v>838</v>
      </c>
      <c r="E43" s="1549" t="s">
        <v>2</v>
      </c>
      <c r="F43" s="1549" t="s">
        <v>876</v>
      </c>
      <c r="G43" s="1562"/>
    </row>
    <row r="44" spans="1:7" x14ac:dyDescent="0.25">
      <c r="A44" s="1550" t="s">
        <v>665</v>
      </c>
      <c r="B44" s="996" t="s">
        <v>683</v>
      </c>
      <c r="C44" s="997" t="s">
        <v>839</v>
      </c>
      <c r="D44" s="997" t="s">
        <v>840</v>
      </c>
      <c r="E44" s="996" t="s">
        <v>841</v>
      </c>
      <c r="F44" s="997" t="s">
        <v>841</v>
      </c>
      <c r="G44" s="1562"/>
    </row>
    <row r="45" spans="1:7" s="57" customFormat="1" x14ac:dyDescent="0.25">
      <c r="A45" s="1691"/>
      <c r="B45" s="1114"/>
      <c r="C45" s="2221"/>
      <c r="D45" s="1689"/>
      <c r="E45" s="1658"/>
      <c r="F45" s="1588"/>
      <c r="G45" s="1559"/>
    </row>
    <row r="46" spans="1:7" s="57" customFormat="1" x14ac:dyDescent="0.25">
      <c r="A46" s="1630"/>
      <c r="B46" s="1100"/>
      <c r="C46" s="2222"/>
      <c r="D46" s="1677"/>
      <c r="E46" s="1660"/>
      <c r="F46" s="1625"/>
      <c r="G46" s="1559"/>
    </row>
    <row r="47" spans="1:7" s="57" customFormat="1" hidden="1" x14ac:dyDescent="0.25">
      <c r="A47" s="1555"/>
      <c r="B47" s="124" t="s">
        <v>842</v>
      </c>
      <c r="C47" s="2218"/>
      <c r="D47" s="1602"/>
      <c r="E47" s="1589"/>
      <c r="F47" s="1554"/>
      <c r="G47" s="1559"/>
    </row>
    <row r="48" spans="1:7" s="57" customFormat="1" x14ac:dyDescent="0.25">
      <c r="A48" s="193"/>
      <c r="B48" s="123"/>
      <c r="C48" s="2221"/>
      <c r="D48" s="1556"/>
      <c r="E48" s="1783"/>
      <c r="F48" s="1556"/>
      <c r="G48" s="1559"/>
    </row>
    <row r="49" spans="1:7" s="57" customFormat="1" x14ac:dyDescent="0.25">
      <c r="A49" s="1558" t="s">
        <v>1313</v>
      </c>
      <c r="B49" s="1100"/>
      <c r="C49" s="2222"/>
      <c r="D49" s="1677"/>
      <c r="E49" s="1660"/>
      <c r="F49" s="1554"/>
      <c r="G49" s="1559"/>
    </row>
    <row r="50" spans="1:7" s="57" customFormat="1" x14ac:dyDescent="0.25">
      <c r="A50" s="1557"/>
      <c r="B50" s="123"/>
      <c r="C50" s="2221"/>
      <c r="D50" s="1675"/>
      <c r="E50" s="1662"/>
      <c r="F50" s="1552"/>
      <c r="G50" s="1559"/>
    </row>
    <row r="51" spans="1:7" s="57" customFormat="1" hidden="1" x14ac:dyDescent="0.25">
      <c r="A51" s="193"/>
      <c r="B51" s="123"/>
      <c r="C51" s="2221"/>
      <c r="D51" s="1599"/>
      <c r="E51" s="1662"/>
      <c r="F51" s="1552"/>
      <c r="G51" s="1559"/>
    </row>
    <row r="52" spans="1:7" s="57" customFormat="1" x14ac:dyDescent="0.25">
      <c r="A52" s="1591" t="s">
        <v>1170</v>
      </c>
      <c r="B52" s="1100"/>
      <c r="C52" s="2222"/>
      <c r="D52" s="1682"/>
      <c r="E52" s="1660"/>
      <c r="F52" s="1625"/>
      <c r="G52" s="1559"/>
    </row>
    <row r="53" spans="1:7" s="57" customFormat="1" x14ac:dyDescent="0.25">
      <c r="A53" s="1555" t="s">
        <v>844</v>
      </c>
      <c r="B53" s="123" t="s">
        <v>917</v>
      </c>
      <c r="C53" s="2221"/>
      <c r="D53" s="1605"/>
      <c r="E53" s="1662"/>
      <c r="F53" s="1668"/>
      <c r="G53" s="1562"/>
    </row>
    <row r="54" spans="1:7" s="57" customFormat="1" hidden="1" x14ac:dyDescent="0.25">
      <c r="A54" s="193"/>
      <c r="B54" s="123"/>
      <c r="C54" s="2221"/>
      <c r="D54" s="1605"/>
      <c r="E54" s="1662"/>
      <c r="F54" s="1552"/>
      <c r="G54" s="1559"/>
    </row>
    <row r="55" spans="1:7" s="57" customFormat="1" hidden="1" x14ac:dyDescent="0.25">
      <c r="A55" s="193"/>
      <c r="B55" s="123"/>
      <c r="C55" s="2221"/>
      <c r="D55" s="1606"/>
      <c r="E55" s="1660"/>
      <c r="F55" s="1554"/>
      <c r="G55" s="1559"/>
    </row>
    <row r="56" spans="1:7" s="57" customFormat="1" x14ac:dyDescent="0.25">
      <c r="A56" s="1563" t="s">
        <v>844</v>
      </c>
      <c r="B56" s="1106"/>
      <c r="C56" s="2222"/>
      <c r="D56" s="1682"/>
      <c r="E56" s="1660"/>
      <c r="F56" s="1554"/>
      <c r="G56" s="1559"/>
    </row>
    <row r="57" spans="1:7" s="57" customFormat="1" x14ac:dyDescent="0.25">
      <c r="A57" s="1560" t="s">
        <v>844</v>
      </c>
      <c r="B57" s="124" t="s">
        <v>846</v>
      </c>
      <c r="C57" s="2221"/>
      <c r="D57" s="1605"/>
      <c r="E57" s="1662"/>
      <c r="F57" s="1552"/>
      <c r="G57" s="1559"/>
    </row>
    <row r="58" spans="1:7" s="57" customFormat="1" x14ac:dyDescent="0.25">
      <c r="A58" s="1561" t="s">
        <v>844</v>
      </c>
      <c r="B58" s="1106"/>
      <c r="C58" s="2219"/>
      <c r="D58" s="1606"/>
      <c r="E58" s="2224"/>
      <c r="F58" s="1554"/>
      <c r="G58" s="1562"/>
    </row>
    <row r="59" spans="1:7" s="57" customFormat="1" x14ac:dyDescent="0.25">
      <c r="A59" s="1563" t="s">
        <v>844</v>
      </c>
      <c r="B59" s="1001" t="s">
        <v>847</v>
      </c>
      <c r="C59" s="2223"/>
      <c r="D59" s="1682"/>
      <c r="E59" s="1666"/>
      <c r="F59" s="1554"/>
      <c r="G59" s="1562"/>
    </row>
    <row r="61" spans="1:7" x14ac:dyDescent="0.25">
      <c r="A61" s="16" t="s">
        <v>348</v>
      </c>
    </row>
    <row r="62" spans="1:7" s="16" customFormat="1" ht="60" customHeight="1" x14ac:dyDescent="0.25">
      <c r="A62" s="1011"/>
      <c r="B62" s="1012" t="s">
        <v>536</v>
      </c>
      <c r="C62" s="1011"/>
      <c r="D62" s="1033" t="s">
        <v>1177</v>
      </c>
      <c r="E62" s="1033" t="s">
        <v>875</v>
      </c>
    </row>
    <row r="63" spans="1:7" x14ac:dyDescent="0.25">
      <c r="A63" s="966" t="s">
        <v>3</v>
      </c>
      <c r="B63" s="2225"/>
      <c r="C63" s="1618"/>
      <c r="D63" s="1618"/>
      <c r="E63" s="1618"/>
    </row>
    <row r="64" spans="1:7" x14ac:dyDescent="0.25">
      <c r="A64" s="966"/>
      <c r="B64" s="2225"/>
      <c r="C64" s="1618"/>
      <c r="D64" s="1618"/>
      <c r="E64" s="1618"/>
    </row>
    <row r="65" spans="1:5" ht="15.75" thickBot="1" x14ac:dyDescent="0.3">
      <c r="A65" s="1013"/>
      <c r="B65" s="1701"/>
      <c r="C65" s="1701"/>
      <c r="D65" s="1701"/>
      <c r="E65" s="1620"/>
    </row>
    <row r="66" spans="1:5" x14ac:dyDescent="0.25">
      <c r="A66" s="966" t="s">
        <v>40</v>
      </c>
      <c r="B66" s="2225"/>
      <c r="C66" s="1618"/>
      <c r="D66" s="1618"/>
      <c r="E66" s="1618"/>
    </row>
    <row r="67" spans="1:5" x14ac:dyDescent="0.25">
      <c r="A67" s="966"/>
      <c r="B67" s="2225"/>
      <c r="C67" s="1618"/>
      <c r="D67" s="1618"/>
      <c r="E67" s="1618"/>
    </row>
    <row r="68" spans="1:5" ht="15.75" thickBot="1" x14ac:dyDescent="0.3">
      <c r="A68" s="1013"/>
      <c r="B68" s="1701"/>
      <c r="C68" s="1701"/>
      <c r="D68" s="1701"/>
      <c r="E68" s="1701"/>
    </row>
    <row r="69" spans="1:5" x14ac:dyDescent="0.25">
      <c r="A69" s="966" t="s">
        <v>245</v>
      </c>
      <c r="B69" s="2225"/>
      <c r="C69" s="1618"/>
      <c r="D69" s="1618"/>
      <c r="E69" s="1618"/>
    </row>
    <row r="70" spans="1:5" x14ac:dyDescent="0.25">
      <c r="A70" s="966"/>
      <c r="B70" s="2225"/>
      <c r="C70" s="1618"/>
      <c r="D70" s="1618"/>
      <c r="E70" s="1618"/>
    </row>
    <row r="71" spans="1:5" ht="15.75" thickBot="1" x14ac:dyDescent="0.3">
      <c r="A71" s="1013"/>
      <c r="B71" s="1701"/>
      <c r="C71" s="1701"/>
      <c r="D71" s="1701"/>
      <c r="E71" s="1701"/>
    </row>
  </sheetData>
  <pageMargins left="0.78740157480314965" right="0.78740157480314965" top="1.2204724409448819" bottom="0.70866141732283472" header="0" footer="0"/>
  <pageSetup paperSize="9" scale="90" orientation="portrait" horizontalDpi="4294967293" verticalDpi="4294967293" r:id="rId1"/>
  <headerFooter alignWithMargins="0"/>
  <rowBreaks count="1" manualBreakCount="1">
    <brk id="60" max="16383" man="1"/>
  </row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9"/>
  </sheetPr>
  <dimension ref="A1:F25"/>
  <sheetViews>
    <sheetView zoomScaleNormal="100" zoomScalePageLayoutView="180" workbookViewId="0">
      <selection activeCell="A3" sqref="A3"/>
    </sheetView>
  </sheetViews>
  <sheetFormatPr baseColWidth="10" defaultColWidth="10.85546875" defaultRowHeight="15" x14ac:dyDescent="0.25"/>
  <cols>
    <col min="1" max="1" width="2.7109375" style="1428" customWidth="1"/>
    <col min="2" max="2" width="23.5703125" style="1470" customWidth="1"/>
    <col min="3" max="3" width="8.140625" style="1470" bestFit="1" customWidth="1"/>
    <col min="4" max="4" width="8.140625" style="1428" bestFit="1" customWidth="1"/>
    <col min="5" max="5" width="9.42578125" style="1428" bestFit="1" customWidth="1"/>
    <col min="6" max="6" width="12.28515625" style="1428" bestFit="1" customWidth="1"/>
    <col min="7" max="7" width="12.7109375" style="1428" customWidth="1"/>
    <col min="8" max="8" width="6.5703125" style="1428" customWidth="1"/>
    <col min="9" max="16384" width="10.85546875" style="1428"/>
  </cols>
  <sheetData>
    <row r="1" spans="1:5" x14ac:dyDescent="0.25">
      <c r="A1" s="1865" t="s">
        <v>918</v>
      </c>
      <c r="B1" s="1428"/>
      <c r="C1" s="1428"/>
    </row>
    <row r="2" spans="1:5" x14ac:dyDescent="0.25">
      <c r="A2" s="1965" t="s">
        <v>919</v>
      </c>
      <c r="B2" s="1428"/>
      <c r="C2" s="1428"/>
    </row>
    <row r="3" spans="1:5" x14ac:dyDescent="0.25">
      <c r="A3" s="1866"/>
      <c r="B3" s="1428"/>
      <c r="C3" s="1428"/>
      <c r="D3" s="2051"/>
      <c r="E3" s="1432"/>
    </row>
    <row r="4" spans="1:5" x14ac:dyDescent="0.25">
      <c r="A4" s="1865" t="s">
        <v>3</v>
      </c>
      <c r="B4" s="1428"/>
      <c r="C4" s="1428"/>
      <c r="D4" s="2051"/>
      <c r="E4" s="1432"/>
    </row>
    <row r="5" spans="1:5" x14ac:dyDescent="0.25">
      <c r="B5" s="1470" t="s">
        <v>17</v>
      </c>
      <c r="C5" s="2052">
        <v>20</v>
      </c>
      <c r="D5" s="1492"/>
      <c r="E5" s="1896"/>
    </row>
    <row r="6" spans="1:5" x14ac:dyDescent="0.25">
      <c r="A6" s="1428" t="s">
        <v>18</v>
      </c>
      <c r="B6" s="2080"/>
      <c r="C6" s="2053"/>
      <c r="D6" s="1893"/>
      <c r="E6" s="1894"/>
    </row>
    <row r="7" spans="1:5" x14ac:dyDescent="0.25">
      <c r="B7" s="1866" t="s">
        <v>1246</v>
      </c>
      <c r="C7" s="1866"/>
      <c r="D7" s="1432"/>
      <c r="E7" s="1896"/>
    </row>
    <row r="8" spans="1:5" x14ac:dyDescent="0.25">
      <c r="A8" s="1428" t="s">
        <v>21</v>
      </c>
      <c r="B8" s="2053" t="s">
        <v>36</v>
      </c>
      <c r="C8" s="2053"/>
      <c r="D8" s="2055"/>
      <c r="E8" s="1894"/>
    </row>
    <row r="9" spans="1:5" x14ac:dyDescent="0.25">
      <c r="B9" s="1889"/>
      <c r="C9" s="1866"/>
      <c r="D9" s="1432"/>
      <c r="E9" s="1901"/>
    </row>
    <row r="10" spans="1:5" x14ac:dyDescent="0.25">
      <c r="A10" s="1428" t="s">
        <v>18</v>
      </c>
      <c r="B10" s="2053" t="s">
        <v>13</v>
      </c>
      <c r="C10" s="2053"/>
      <c r="D10" s="1893"/>
      <c r="E10" s="1894"/>
    </row>
    <row r="11" spans="1:5" x14ac:dyDescent="0.25">
      <c r="B11" s="1889"/>
      <c r="C11" s="1866"/>
      <c r="D11" s="1432"/>
      <c r="E11" s="1901"/>
    </row>
    <row r="12" spans="1:5" x14ac:dyDescent="0.25">
      <c r="A12" s="1428" t="s">
        <v>21</v>
      </c>
      <c r="B12" s="2053" t="s">
        <v>291</v>
      </c>
      <c r="C12" s="2053"/>
      <c r="D12" s="2055"/>
      <c r="E12" s="1894"/>
    </row>
    <row r="13" spans="1:5" x14ac:dyDescent="0.25">
      <c r="B13" s="1865" t="s">
        <v>920</v>
      </c>
      <c r="C13" s="1865"/>
      <c r="D13" s="2079"/>
      <c r="E13" s="1899"/>
    </row>
    <row r="14" spans="1:5" x14ac:dyDescent="0.25">
      <c r="B14" s="1865" t="s">
        <v>920</v>
      </c>
      <c r="C14" s="1865"/>
      <c r="D14" s="2079"/>
      <c r="E14" s="1899"/>
    </row>
    <row r="16" spans="1:5" x14ac:dyDescent="0.25">
      <c r="A16" s="1864" t="s">
        <v>40</v>
      </c>
      <c r="B16" s="1428"/>
      <c r="C16" s="1428"/>
    </row>
    <row r="17" spans="1:6" x14ac:dyDescent="0.25">
      <c r="A17" s="2057" t="s">
        <v>1247</v>
      </c>
      <c r="B17"/>
      <c r="C17"/>
      <c r="E17" s="1492"/>
    </row>
    <row r="18" spans="1:6" x14ac:dyDescent="0.25">
      <c r="A18" s="2058" t="s">
        <v>1248</v>
      </c>
      <c r="B18" s="2059"/>
      <c r="C18" s="1874"/>
      <c r="D18" s="1858"/>
      <c r="E18" s="2081"/>
    </row>
    <row r="19" spans="1:6" x14ac:dyDescent="0.25">
      <c r="A19" s="2060" t="s">
        <v>434</v>
      </c>
      <c r="B19" s="2061"/>
      <c r="E19" s="2082"/>
    </row>
    <row r="21" spans="1:6" x14ac:dyDescent="0.25">
      <c r="A21" s="1470" t="s">
        <v>985</v>
      </c>
    </row>
    <row r="22" spans="1:6" x14ac:dyDescent="0.25">
      <c r="A22" s="2083"/>
      <c r="B22" s="620"/>
      <c r="C22" s="620"/>
      <c r="D22" s="1492"/>
      <c r="E22" s="1492"/>
      <c r="F22" s="1492"/>
    </row>
    <row r="23" spans="1:6" x14ac:dyDescent="0.25">
      <c r="A23" s="2083"/>
      <c r="B23" s="620"/>
      <c r="C23" s="620"/>
      <c r="D23" s="1492"/>
      <c r="E23" s="1492"/>
      <c r="F23" s="1492"/>
    </row>
    <row r="24" spans="1:6" x14ac:dyDescent="0.25">
      <c r="A24" s="2083"/>
      <c r="B24" s="620"/>
      <c r="C24" s="620"/>
      <c r="D24" s="1492"/>
      <c r="E24" s="1492"/>
      <c r="F24" s="1492"/>
    </row>
    <row r="25" spans="1:6" x14ac:dyDescent="0.25">
      <c r="A25" s="2057"/>
      <c r="B25"/>
      <c r="C25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9"/>
  </sheetPr>
  <dimension ref="A1:E21"/>
  <sheetViews>
    <sheetView zoomScaleNormal="100" zoomScalePageLayoutView="175" workbookViewId="0">
      <selection activeCell="A3" sqref="A3"/>
    </sheetView>
  </sheetViews>
  <sheetFormatPr baseColWidth="10" defaultRowHeight="15" x14ac:dyDescent="0.25"/>
  <cols>
    <col min="1" max="1" width="2.7109375" customWidth="1"/>
    <col min="2" max="2" width="20.5703125" style="202" customWidth="1"/>
    <col min="3" max="3" width="9.42578125" bestFit="1" customWidth="1"/>
    <col min="4" max="4" width="9.7109375" style="1428" bestFit="1" customWidth="1"/>
    <col min="5" max="5" width="12.28515625" bestFit="1" customWidth="1"/>
  </cols>
  <sheetData>
    <row r="1" spans="1:5" x14ac:dyDescent="0.25">
      <c r="A1" s="203" t="s">
        <v>921</v>
      </c>
    </row>
    <row r="2" spans="1:5" x14ac:dyDescent="0.25">
      <c r="A2" s="208" t="s">
        <v>922</v>
      </c>
    </row>
    <row r="3" spans="1:5" x14ac:dyDescent="0.25">
      <c r="A3" s="208"/>
    </row>
    <row r="4" spans="1:5" x14ac:dyDescent="0.25">
      <c r="A4" s="203" t="s">
        <v>3</v>
      </c>
    </row>
    <row r="5" spans="1:5" x14ac:dyDescent="0.25">
      <c r="B5" s="1971" t="s">
        <v>17</v>
      </c>
      <c r="C5" s="2062"/>
      <c r="D5" s="1882"/>
      <c r="E5" s="1899"/>
    </row>
    <row r="6" spans="1:5" x14ac:dyDescent="0.25">
      <c r="A6" s="1428" t="s">
        <v>18</v>
      </c>
      <c r="B6" s="2084"/>
      <c r="C6" s="345"/>
      <c r="D6" s="1893"/>
      <c r="E6" s="1894"/>
    </row>
    <row r="7" spans="1:5" x14ac:dyDescent="0.25">
      <c r="B7" s="2064" t="s">
        <v>249</v>
      </c>
      <c r="E7" s="1896"/>
    </row>
    <row r="8" spans="1:5" x14ac:dyDescent="0.25">
      <c r="A8" s="1428" t="s">
        <v>18</v>
      </c>
      <c r="B8" s="2063" t="s">
        <v>34</v>
      </c>
      <c r="C8" s="345"/>
      <c r="D8" s="1893"/>
      <c r="E8" s="1894"/>
    </row>
    <row r="9" spans="1:5" x14ac:dyDescent="0.25">
      <c r="B9" s="2064" t="s">
        <v>24</v>
      </c>
      <c r="E9" s="1896"/>
    </row>
    <row r="10" spans="1:5" x14ac:dyDescent="0.25">
      <c r="A10" s="103" t="s">
        <v>21</v>
      </c>
      <c r="B10" s="2084"/>
      <c r="C10" s="1892"/>
      <c r="D10" s="2030"/>
      <c r="E10" s="1894"/>
    </row>
    <row r="11" spans="1:5" x14ac:dyDescent="0.25">
      <c r="B11" s="2064" t="s">
        <v>58</v>
      </c>
      <c r="C11" s="2065"/>
      <c r="E11" s="1895"/>
    </row>
    <row r="12" spans="1:5" x14ac:dyDescent="0.25">
      <c r="B12" s="1971"/>
      <c r="E12" s="1871"/>
    </row>
    <row r="13" spans="1:5" x14ac:dyDescent="0.25">
      <c r="A13" s="1971" t="s">
        <v>40</v>
      </c>
    </row>
    <row r="14" spans="1:5" x14ac:dyDescent="0.25">
      <c r="B14" s="1971" t="s">
        <v>17</v>
      </c>
      <c r="C14" s="2066">
        <v>100</v>
      </c>
      <c r="D14" s="1899"/>
      <c r="E14" s="1896"/>
    </row>
    <row r="15" spans="1:5" x14ac:dyDescent="0.25">
      <c r="A15" s="1428" t="s">
        <v>18</v>
      </c>
      <c r="B15" s="2084"/>
      <c r="C15" s="345"/>
      <c r="D15" s="1893"/>
      <c r="E15" s="1894"/>
    </row>
    <row r="16" spans="1:5" x14ac:dyDescent="0.25">
      <c r="B16" s="2064" t="s">
        <v>249</v>
      </c>
      <c r="E16" s="1896"/>
    </row>
    <row r="17" spans="1:5" x14ac:dyDescent="0.25">
      <c r="A17" s="1428" t="s">
        <v>18</v>
      </c>
      <c r="B17" s="2063" t="s">
        <v>34</v>
      </c>
      <c r="C17" s="345"/>
      <c r="D17" s="1893"/>
      <c r="E17" s="1894"/>
    </row>
    <row r="18" spans="1:5" x14ac:dyDescent="0.25">
      <c r="B18" s="2064" t="s">
        <v>24</v>
      </c>
      <c r="E18" s="1896"/>
    </row>
    <row r="19" spans="1:5" x14ac:dyDescent="0.25">
      <c r="A19" s="103" t="s">
        <v>21</v>
      </c>
      <c r="B19" s="2084"/>
      <c r="C19" s="345"/>
      <c r="D19" s="1858"/>
      <c r="E19" s="1894"/>
    </row>
    <row r="20" spans="1:5" x14ac:dyDescent="0.25">
      <c r="B20" s="2064" t="s">
        <v>599</v>
      </c>
      <c r="D20" s="2066">
        <v>100</v>
      </c>
      <c r="E20" s="1505"/>
    </row>
    <row r="21" spans="1:5" x14ac:dyDescent="0.25">
      <c r="B21" s="2064" t="s">
        <v>599</v>
      </c>
      <c r="C21" s="2065"/>
      <c r="D21" s="2066">
        <v>1</v>
      </c>
      <c r="E21" s="1896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9"/>
  </sheetPr>
  <dimension ref="A1:G30"/>
  <sheetViews>
    <sheetView zoomScaleNormal="100" zoomScalePageLayoutView="115" workbookViewId="0">
      <selection activeCell="A3" sqref="A3"/>
    </sheetView>
  </sheetViews>
  <sheetFormatPr baseColWidth="10" defaultColWidth="14.85546875" defaultRowHeight="15" x14ac:dyDescent="0.25"/>
  <cols>
    <col min="1" max="1" width="6.7109375" style="47" customWidth="1"/>
    <col min="2" max="2" width="35" style="47" bestFit="1" customWidth="1"/>
    <col min="3" max="5" width="10.7109375" style="47" customWidth="1"/>
    <col min="6" max="6" width="10.7109375" style="2067" customWidth="1"/>
    <col min="7" max="7" width="18.85546875" style="47" bestFit="1" customWidth="1"/>
    <col min="8" max="9" width="14.85546875" style="47"/>
    <col min="10" max="10" width="23.42578125" style="47" customWidth="1"/>
    <col min="11" max="16384" width="14.85546875" style="47"/>
  </cols>
  <sheetData>
    <row r="1" spans="1:7" x14ac:dyDescent="0.25">
      <c r="A1" s="16" t="s">
        <v>1249</v>
      </c>
    </row>
    <row r="2" spans="1:7" x14ac:dyDescent="0.25">
      <c r="A2" s="31" t="s">
        <v>1250</v>
      </c>
    </row>
    <row r="3" spans="1:7" x14ac:dyDescent="0.25">
      <c r="A3" s="31"/>
    </row>
    <row r="4" spans="1:7" s="2069" customFormat="1" ht="17.100000000000001" customHeight="1" x14ac:dyDescent="0.25">
      <c r="A4" s="2728" t="s">
        <v>297</v>
      </c>
      <c r="B4" s="2729"/>
      <c r="C4" s="2729"/>
      <c r="D4" s="2729"/>
      <c r="E4" s="2729"/>
      <c r="F4" s="2730"/>
      <c r="G4" s="2068"/>
    </row>
    <row r="5" spans="1:7" s="2069" customFormat="1" ht="33" customHeight="1" x14ac:dyDescent="0.25">
      <c r="A5" s="2361" t="s">
        <v>75</v>
      </c>
      <c r="B5" s="2363" t="s">
        <v>76</v>
      </c>
      <c r="C5" s="2361" t="s">
        <v>298</v>
      </c>
      <c r="D5" s="2290" t="s">
        <v>95</v>
      </c>
      <c r="E5" s="2293"/>
      <c r="F5" s="2368" t="s">
        <v>79</v>
      </c>
      <c r="G5" s="2068"/>
    </row>
    <row r="6" spans="1:7" s="2069" customFormat="1" ht="17.100000000000001" customHeight="1" x14ac:dyDescent="0.25">
      <c r="A6" s="2362"/>
      <c r="B6" s="2364"/>
      <c r="C6" s="2365"/>
      <c r="D6" s="1306" t="s">
        <v>18</v>
      </c>
      <c r="E6" s="1306" t="s">
        <v>21</v>
      </c>
      <c r="F6" s="2365"/>
      <c r="G6" s="2068"/>
    </row>
    <row r="7" spans="1:7" s="86" customFormat="1" ht="15" customHeight="1" x14ac:dyDescent="0.25">
      <c r="A7" s="650">
        <v>5100</v>
      </c>
      <c r="B7" s="651" t="s">
        <v>923</v>
      </c>
      <c r="C7" s="652">
        <v>346</v>
      </c>
      <c r="D7" s="653"/>
      <c r="E7" s="653"/>
      <c r="F7" s="653"/>
    </row>
    <row r="8" spans="1:7" s="86" customFormat="1" ht="15" customHeight="1" x14ac:dyDescent="0.25">
      <c r="A8" s="650">
        <v>5300</v>
      </c>
      <c r="B8" s="651" t="s">
        <v>98</v>
      </c>
      <c r="C8" s="654">
        <v>21.6</v>
      </c>
      <c r="D8" s="655"/>
      <c r="E8" s="655"/>
      <c r="F8" s="655"/>
    </row>
    <row r="9" spans="1:7" s="86" customFormat="1" ht="15" customHeight="1" x14ac:dyDescent="0.25">
      <c r="A9" s="650" t="s">
        <v>924</v>
      </c>
      <c r="B9" s="651" t="s">
        <v>925</v>
      </c>
      <c r="C9" s="654">
        <v>4.2</v>
      </c>
      <c r="D9" s="655"/>
      <c r="E9" s="655"/>
      <c r="F9" s="655"/>
    </row>
    <row r="10" spans="1:7" s="86" customFormat="1" ht="15" customHeight="1" x14ac:dyDescent="0.25">
      <c r="A10" s="650">
        <v>6000</v>
      </c>
      <c r="B10" s="651" t="s">
        <v>87</v>
      </c>
      <c r="C10" s="654">
        <v>287.60000000000002</v>
      </c>
      <c r="D10" s="655"/>
      <c r="E10" s="655"/>
      <c r="F10" s="655"/>
    </row>
    <row r="11" spans="1:7" s="86" customFormat="1" ht="15" customHeight="1" x14ac:dyDescent="0.25">
      <c r="A11" s="650">
        <v>6010</v>
      </c>
      <c r="B11" s="651" t="s">
        <v>88</v>
      </c>
      <c r="C11" s="654">
        <v>73.8</v>
      </c>
      <c r="D11" s="655"/>
      <c r="E11" s="655"/>
      <c r="F11" s="655"/>
    </row>
    <row r="12" spans="1:7" s="86" customFormat="1" ht="15" customHeight="1" x14ac:dyDescent="0.25">
      <c r="A12" s="650">
        <v>6020</v>
      </c>
      <c r="B12" s="651" t="s">
        <v>89</v>
      </c>
      <c r="C12" s="654">
        <v>69.2</v>
      </c>
      <c r="D12" s="655"/>
      <c r="E12" s="655"/>
      <c r="F12" s="655"/>
    </row>
    <row r="13" spans="1:7" s="86" customFormat="1" ht="15" customHeight="1" x14ac:dyDescent="0.25">
      <c r="A13" s="650">
        <v>6200</v>
      </c>
      <c r="B13" s="651" t="s">
        <v>99</v>
      </c>
      <c r="C13" s="654">
        <v>127</v>
      </c>
      <c r="D13" s="655"/>
      <c r="E13" s="655"/>
      <c r="F13" s="655"/>
    </row>
    <row r="14" spans="1:7" s="86" customFormat="1" ht="15" customHeight="1" x14ac:dyDescent="0.25">
      <c r="A14" s="650" t="s">
        <v>90</v>
      </c>
      <c r="B14" s="651" t="s">
        <v>1251</v>
      </c>
      <c r="C14" s="654">
        <v>136</v>
      </c>
      <c r="D14" s="655"/>
      <c r="E14" s="655"/>
      <c r="F14" s="655"/>
    </row>
    <row r="15" spans="1:7" s="86" customFormat="1" ht="15" customHeight="1" x14ac:dyDescent="0.25">
      <c r="A15" s="650" t="s">
        <v>90</v>
      </c>
      <c r="B15" s="651" t="s">
        <v>1252</v>
      </c>
      <c r="C15" s="654">
        <v>38.1</v>
      </c>
      <c r="D15" s="655"/>
      <c r="E15" s="655"/>
      <c r="F15" s="655"/>
    </row>
    <row r="16" spans="1:7" s="86" customFormat="1" ht="15" customHeight="1" x14ac:dyDescent="0.25">
      <c r="A16" s="650">
        <v>7010</v>
      </c>
      <c r="B16" s="651" t="s">
        <v>561</v>
      </c>
      <c r="C16" s="657">
        <v>140.19999999999999</v>
      </c>
      <c r="D16" s="658"/>
      <c r="E16" s="658"/>
      <c r="F16" s="658"/>
    </row>
    <row r="17" spans="1:7" s="86" customFormat="1" ht="15" customHeight="1" x14ac:dyDescent="0.25">
      <c r="A17" s="650">
        <v>7270</v>
      </c>
      <c r="B17" s="651" t="s">
        <v>81</v>
      </c>
      <c r="C17" s="654">
        <v>25.7</v>
      </c>
      <c r="D17" s="655"/>
      <c r="E17" s="655"/>
      <c r="F17" s="655"/>
    </row>
    <row r="18" spans="1:7" s="86" customFormat="1" ht="15" customHeight="1" x14ac:dyDescent="0.25">
      <c r="A18" s="650">
        <v>7700</v>
      </c>
      <c r="B18" s="651" t="s">
        <v>83</v>
      </c>
      <c r="C18" s="657">
        <v>17.899999999999999</v>
      </c>
      <c r="D18" s="658"/>
      <c r="E18" s="658"/>
      <c r="F18" s="658"/>
    </row>
    <row r="19" spans="1:7" s="86" customFormat="1" ht="15" customHeight="1" x14ac:dyDescent="0.25">
      <c r="A19" s="650" t="s">
        <v>103</v>
      </c>
      <c r="B19" s="651" t="s">
        <v>104</v>
      </c>
      <c r="C19" s="654">
        <v>24.8</v>
      </c>
      <c r="D19" s="655"/>
      <c r="E19" s="655"/>
      <c r="F19" s="655"/>
      <c r="G19" s="91"/>
    </row>
    <row r="20" spans="1:7" s="86" customFormat="1" ht="15" customHeight="1" x14ac:dyDescent="0.25">
      <c r="A20" s="650" t="s">
        <v>105</v>
      </c>
      <c r="B20" s="651" t="s">
        <v>106</v>
      </c>
      <c r="C20" s="654">
        <v>100.6</v>
      </c>
      <c r="D20" s="655"/>
      <c r="E20" s="655"/>
      <c r="F20" s="655"/>
    </row>
    <row r="21" spans="1:7" s="86" customFormat="1" ht="15" customHeight="1" x14ac:dyDescent="0.25">
      <c r="A21" s="650">
        <v>8310</v>
      </c>
      <c r="B21" s="651" t="s">
        <v>926</v>
      </c>
      <c r="C21" s="654">
        <v>43</v>
      </c>
      <c r="D21" s="655"/>
      <c r="E21" s="655"/>
      <c r="F21" s="655"/>
    </row>
    <row r="22" spans="1:7" s="86" customFormat="1" ht="15" customHeight="1" x14ac:dyDescent="0.25">
      <c r="A22" s="659"/>
      <c r="B22" s="660"/>
      <c r="C22" s="654"/>
      <c r="D22" s="655"/>
      <c r="E22" s="655"/>
      <c r="F22" s="655"/>
    </row>
    <row r="23" spans="1:7" s="86" customFormat="1" ht="15" customHeight="1" x14ac:dyDescent="0.25">
      <c r="A23" s="659"/>
      <c r="B23" s="660"/>
      <c r="C23" s="654"/>
      <c r="D23" s="655"/>
      <c r="E23" s="655"/>
      <c r="F23" s="655"/>
    </row>
    <row r="24" spans="1:7" s="86" customFormat="1" ht="15" customHeight="1" x14ac:dyDescent="0.25">
      <c r="A24" s="659"/>
      <c r="B24" s="660"/>
      <c r="C24" s="657"/>
      <c r="D24" s="658"/>
      <c r="E24" s="658"/>
      <c r="F24" s="658"/>
    </row>
    <row r="25" spans="1:7" s="86" customFormat="1" ht="15" customHeight="1" x14ac:dyDescent="0.25">
      <c r="A25" s="661"/>
      <c r="B25" s="662"/>
      <c r="C25" s="654"/>
      <c r="D25" s="655"/>
      <c r="E25" s="655"/>
      <c r="F25" s="655"/>
    </row>
    <row r="26" spans="1:7" s="86" customFormat="1" ht="15" customHeight="1" x14ac:dyDescent="0.25">
      <c r="A26" s="661"/>
      <c r="B26" s="662"/>
      <c r="C26" s="654"/>
      <c r="D26" s="655"/>
      <c r="E26" s="655"/>
      <c r="F26" s="655"/>
    </row>
    <row r="27" spans="1:7" s="86" customFormat="1" ht="15" customHeight="1" x14ac:dyDescent="0.25">
      <c r="A27" s="661"/>
      <c r="B27" s="662"/>
      <c r="C27" s="654"/>
      <c r="D27" s="655"/>
      <c r="E27" s="655"/>
      <c r="F27" s="655"/>
    </row>
    <row r="28" spans="1:7" s="86" customFormat="1" ht="15" customHeight="1" thickBot="1" x14ac:dyDescent="0.3">
      <c r="A28" s="661"/>
      <c r="B28" s="662"/>
      <c r="C28" s="663"/>
      <c r="D28" s="664"/>
      <c r="E28" s="664"/>
      <c r="F28" s="664"/>
    </row>
    <row r="29" spans="1:7" s="86" customFormat="1" ht="15" customHeight="1" thickBot="1" x14ac:dyDescent="0.3">
      <c r="A29" s="665"/>
      <c r="B29" s="666" t="s">
        <v>108</v>
      </c>
      <c r="C29" s="551"/>
      <c r="D29" s="551"/>
      <c r="E29" s="551"/>
      <c r="F29" s="551"/>
      <c r="G29" s="268"/>
    </row>
    <row r="30" spans="1:7" ht="15.75" thickTop="1" x14ac:dyDescent="0.25"/>
  </sheetData>
  <mergeCells count="6">
    <mergeCell ref="A4:F4"/>
    <mergeCell ref="A5:A6"/>
    <mergeCell ref="B5:B6"/>
    <mergeCell ref="C5:C6"/>
    <mergeCell ref="D5:E5"/>
    <mergeCell ref="F5:F6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9"/>
  </sheetPr>
  <dimension ref="A1:G30"/>
  <sheetViews>
    <sheetView zoomScaleNormal="100" zoomScalePageLayoutView="115" workbookViewId="0">
      <selection activeCell="A4" sqref="A4"/>
    </sheetView>
  </sheetViews>
  <sheetFormatPr baseColWidth="10" defaultColWidth="14.85546875" defaultRowHeight="15" x14ac:dyDescent="0.25"/>
  <cols>
    <col min="1" max="1" width="6.7109375" style="47" customWidth="1"/>
    <col min="2" max="2" width="35" style="47" bestFit="1" customWidth="1"/>
    <col min="3" max="5" width="10.7109375" style="47" customWidth="1"/>
    <col min="6" max="6" width="10.7109375" style="2067" customWidth="1"/>
    <col min="7" max="7" width="18.85546875" style="47" bestFit="1" customWidth="1"/>
    <col min="8" max="9" width="14.85546875" style="47"/>
    <col min="10" max="10" width="23.42578125" style="47" customWidth="1"/>
    <col min="11" max="16384" width="14.85546875" style="47"/>
  </cols>
  <sheetData>
    <row r="1" spans="1:7" x14ac:dyDescent="0.25">
      <c r="A1" s="16" t="s">
        <v>1253</v>
      </c>
    </row>
    <row r="2" spans="1:7" x14ac:dyDescent="0.25">
      <c r="A2" s="16" t="s">
        <v>1254</v>
      </c>
    </row>
    <row r="3" spans="1:7" x14ac:dyDescent="0.25">
      <c r="A3" s="31" t="s">
        <v>927</v>
      </c>
    </row>
    <row r="5" spans="1:7" ht="15" customHeight="1" x14ac:dyDescent="0.25">
      <c r="A5" s="16" t="s">
        <v>3</v>
      </c>
    </row>
    <row r="6" spans="1:7" ht="17.100000000000001" customHeight="1" x14ac:dyDescent="0.25">
      <c r="A6" s="2728" t="s">
        <v>928</v>
      </c>
      <c r="B6" s="2729"/>
      <c r="C6" s="2729"/>
      <c r="D6" s="2729"/>
      <c r="E6" s="2729"/>
      <c r="F6" s="2730"/>
      <c r="G6" s="85"/>
    </row>
    <row r="7" spans="1:7" ht="30" customHeight="1" x14ac:dyDescent="0.25">
      <c r="A7" s="2361" t="s">
        <v>75</v>
      </c>
      <c r="B7" s="2363" t="s">
        <v>76</v>
      </c>
      <c r="C7" s="2361" t="s">
        <v>298</v>
      </c>
      <c r="D7" s="2290" t="s">
        <v>95</v>
      </c>
      <c r="E7" s="2293"/>
      <c r="F7" s="2368" t="s">
        <v>79</v>
      </c>
      <c r="G7" s="85"/>
    </row>
    <row r="8" spans="1:7" ht="17.100000000000001" customHeight="1" x14ac:dyDescent="0.25">
      <c r="A8" s="2362"/>
      <c r="B8" s="2364"/>
      <c r="C8" s="2365"/>
      <c r="D8" s="1306" t="s">
        <v>18</v>
      </c>
      <c r="E8" s="1306" t="s">
        <v>21</v>
      </c>
      <c r="F8" s="2365"/>
      <c r="G8" s="85"/>
    </row>
    <row r="9" spans="1:7" s="86" customFormat="1" ht="15" customHeight="1" x14ac:dyDescent="0.25">
      <c r="A9" s="650">
        <v>5100</v>
      </c>
      <c r="B9" s="651" t="s">
        <v>923</v>
      </c>
      <c r="C9" s="652">
        <v>65</v>
      </c>
      <c r="D9" s="653"/>
      <c r="E9" s="653"/>
      <c r="F9" s="653"/>
    </row>
    <row r="10" spans="1:7" s="86" customFormat="1" ht="15" customHeight="1" x14ac:dyDescent="0.25">
      <c r="A10" s="650">
        <v>5300</v>
      </c>
      <c r="B10" s="651" t="s">
        <v>98</v>
      </c>
      <c r="C10" s="654">
        <v>13.8</v>
      </c>
      <c r="D10" s="655"/>
      <c r="E10" s="655"/>
      <c r="F10" s="653"/>
    </row>
    <row r="11" spans="1:7" s="86" customFormat="1" ht="15" customHeight="1" x14ac:dyDescent="0.25">
      <c r="A11" s="650">
        <v>6000</v>
      </c>
      <c r="B11" s="651" t="s">
        <v>87</v>
      </c>
      <c r="C11" s="654">
        <v>82</v>
      </c>
      <c r="D11" s="655"/>
      <c r="E11" s="655"/>
      <c r="F11" s="653"/>
    </row>
    <row r="12" spans="1:7" s="86" customFormat="1" ht="15" customHeight="1" x14ac:dyDescent="0.25">
      <c r="A12" s="650">
        <v>6010</v>
      </c>
      <c r="B12" s="651" t="s">
        <v>88</v>
      </c>
      <c r="C12" s="654">
        <v>21</v>
      </c>
      <c r="D12" s="655"/>
      <c r="E12" s="655"/>
      <c r="F12" s="653"/>
    </row>
    <row r="13" spans="1:7" s="86" customFormat="1" ht="15" customHeight="1" x14ac:dyDescent="0.25">
      <c r="A13" s="650">
        <v>6020</v>
      </c>
      <c r="B13" s="651" t="s">
        <v>376</v>
      </c>
      <c r="C13" s="654">
        <v>17.399999999999999</v>
      </c>
      <c r="D13" s="655"/>
      <c r="E13" s="655"/>
      <c r="F13" s="653"/>
    </row>
    <row r="14" spans="1:7" s="86" customFormat="1" ht="15" customHeight="1" x14ac:dyDescent="0.25">
      <c r="A14" s="650">
        <v>6200</v>
      </c>
      <c r="B14" s="651" t="s">
        <v>99</v>
      </c>
      <c r="C14" s="654">
        <v>38</v>
      </c>
      <c r="D14" s="655"/>
      <c r="E14" s="655"/>
      <c r="F14" s="653"/>
    </row>
    <row r="15" spans="1:7" s="86" customFormat="1" ht="15" customHeight="1" x14ac:dyDescent="0.25">
      <c r="A15" s="650" t="s">
        <v>90</v>
      </c>
      <c r="B15" s="651" t="s">
        <v>1251</v>
      </c>
      <c r="C15" s="654">
        <v>38.200000000000003</v>
      </c>
      <c r="D15" s="655"/>
      <c r="E15" s="655"/>
      <c r="F15" s="653"/>
    </row>
    <row r="16" spans="1:7" s="86" customFormat="1" ht="15" customHeight="1" x14ac:dyDescent="0.25">
      <c r="A16" s="650" t="s">
        <v>90</v>
      </c>
      <c r="B16" s="651" t="s">
        <v>1252</v>
      </c>
      <c r="C16" s="654">
        <v>11.4</v>
      </c>
      <c r="D16" s="655"/>
      <c r="E16" s="655"/>
      <c r="F16" s="653"/>
    </row>
    <row r="17" spans="1:7" s="86" customFormat="1" ht="15" customHeight="1" x14ac:dyDescent="0.25">
      <c r="A17" s="650">
        <v>7010</v>
      </c>
      <c r="B17" s="651" t="s">
        <v>561</v>
      </c>
      <c r="C17" s="654">
        <v>62</v>
      </c>
      <c r="D17" s="655"/>
      <c r="E17" s="655"/>
      <c r="F17" s="653"/>
    </row>
    <row r="18" spans="1:7" s="86" customFormat="1" ht="15" customHeight="1" x14ac:dyDescent="0.25">
      <c r="A18" s="650">
        <v>7650</v>
      </c>
      <c r="B18" s="651" t="s">
        <v>929</v>
      </c>
      <c r="C18" s="657">
        <v>8.5</v>
      </c>
      <c r="D18" s="658"/>
      <c r="E18" s="658"/>
      <c r="F18" s="653"/>
    </row>
    <row r="19" spans="1:7" s="86" customFormat="1" ht="15" customHeight="1" x14ac:dyDescent="0.25">
      <c r="A19" s="650" t="s">
        <v>103</v>
      </c>
      <c r="B19" s="651" t="s">
        <v>104</v>
      </c>
      <c r="C19" s="654">
        <v>0.8</v>
      </c>
      <c r="D19" s="655"/>
      <c r="E19" s="655"/>
      <c r="F19" s="653"/>
    </row>
    <row r="20" spans="1:7" s="86" customFormat="1" ht="15" customHeight="1" x14ac:dyDescent="0.25">
      <c r="A20" s="650" t="s">
        <v>105</v>
      </c>
      <c r="B20" s="651" t="s">
        <v>106</v>
      </c>
      <c r="C20" s="657">
        <v>85.2</v>
      </c>
      <c r="D20" s="658"/>
      <c r="E20" s="658"/>
      <c r="F20" s="653"/>
    </row>
    <row r="21" spans="1:7" s="86" customFormat="1" ht="15" customHeight="1" x14ac:dyDescent="0.25">
      <c r="A21" s="650">
        <v>8310</v>
      </c>
      <c r="B21" s="651" t="s">
        <v>930</v>
      </c>
      <c r="C21" s="654">
        <v>8</v>
      </c>
      <c r="D21" s="655"/>
      <c r="E21" s="655"/>
      <c r="F21" s="653"/>
      <c r="G21" s="91"/>
    </row>
    <row r="22" spans="1:7" s="86" customFormat="1" ht="15" customHeight="1" x14ac:dyDescent="0.25">
      <c r="A22" s="650">
        <v>8500</v>
      </c>
      <c r="B22" s="651" t="s">
        <v>931</v>
      </c>
      <c r="C22" s="654">
        <v>45</v>
      </c>
      <c r="D22" s="655"/>
      <c r="E22" s="655"/>
      <c r="F22" s="653"/>
    </row>
    <row r="23" spans="1:7" s="86" customFormat="1" ht="15" customHeight="1" x14ac:dyDescent="0.25">
      <c r="A23" s="659"/>
      <c r="B23" s="660"/>
      <c r="C23" s="654"/>
      <c r="D23" s="655"/>
      <c r="E23" s="655"/>
      <c r="F23" s="653"/>
    </row>
    <row r="24" spans="1:7" s="86" customFormat="1" ht="15" customHeight="1" x14ac:dyDescent="0.25">
      <c r="A24" s="659"/>
      <c r="B24" s="660"/>
      <c r="C24" s="654"/>
      <c r="D24" s="655"/>
      <c r="E24" s="655"/>
      <c r="F24" s="653"/>
    </row>
    <row r="25" spans="1:7" s="86" customFormat="1" ht="15" customHeight="1" x14ac:dyDescent="0.25">
      <c r="A25" s="659"/>
      <c r="B25" s="660"/>
      <c r="C25" s="657"/>
      <c r="D25" s="658"/>
      <c r="E25" s="658"/>
      <c r="F25" s="653"/>
    </row>
    <row r="26" spans="1:7" s="86" customFormat="1" ht="15" customHeight="1" x14ac:dyDescent="0.25">
      <c r="A26" s="661"/>
      <c r="B26" s="662"/>
      <c r="C26" s="654"/>
      <c r="D26" s="655"/>
      <c r="E26" s="655"/>
      <c r="F26" s="653"/>
    </row>
    <row r="27" spans="1:7" s="86" customFormat="1" ht="15" customHeight="1" x14ac:dyDescent="0.25">
      <c r="A27" s="661"/>
      <c r="B27" s="662"/>
      <c r="C27" s="654"/>
      <c r="D27" s="655"/>
      <c r="E27" s="655"/>
      <c r="F27" s="653"/>
    </row>
    <row r="28" spans="1:7" s="86" customFormat="1" ht="15" customHeight="1" thickBot="1" x14ac:dyDescent="0.3">
      <c r="A28" s="661"/>
      <c r="B28" s="662"/>
      <c r="C28" s="663"/>
      <c r="D28" s="664"/>
      <c r="E28" s="664"/>
      <c r="F28" s="664"/>
    </row>
    <row r="29" spans="1:7" s="86" customFormat="1" ht="15" customHeight="1" thickBot="1" x14ac:dyDescent="0.3">
      <c r="A29" s="665"/>
      <c r="B29" s="666" t="s">
        <v>108</v>
      </c>
      <c r="C29" s="551"/>
      <c r="D29" s="551"/>
      <c r="E29" s="551"/>
      <c r="F29" s="551"/>
      <c r="G29" s="268"/>
    </row>
    <row r="30" spans="1:7" ht="15.75" thickTop="1" x14ac:dyDescent="0.25"/>
  </sheetData>
  <mergeCells count="6">
    <mergeCell ref="A6:F6"/>
    <mergeCell ref="A7:A8"/>
    <mergeCell ref="B7:B8"/>
    <mergeCell ref="C7:C8"/>
    <mergeCell ref="D7:E7"/>
    <mergeCell ref="F7:F8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9"/>
  </sheetPr>
  <dimension ref="A1:J43"/>
  <sheetViews>
    <sheetView zoomScaleNormal="100" zoomScalePageLayoutView="120" workbookViewId="0">
      <selection activeCell="A4" sqref="A4"/>
    </sheetView>
  </sheetViews>
  <sheetFormatPr baseColWidth="10" defaultColWidth="14.85546875" defaultRowHeight="15" x14ac:dyDescent="0.25"/>
  <cols>
    <col min="1" max="1" width="3.7109375" style="47" customWidth="1"/>
    <col min="2" max="2" width="23.140625" style="47" customWidth="1"/>
    <col min="3" max="5" width="9.7109375" style="90" customWidth="1"/>
    <col min="6" max="6" width="10.7109375" style="90" customWidth="1"/>
    <col min="7" max="8" width="9.7109375" style="47" customWidth="1"/>
    <col min="9" max="9" width="2" style="47" bestFit="1" customWidth="1"/>
    <col min="10" max="10" width="23.42578125" style="47" customWidth="1"/>
    <col min="11" max="16384" width="14.85546875" style="47"/>
  </cols>
  <sheetData>
    <row r="1" spans="1:8" x14ac:dyDescent="0.25">
      <c r="A1" s="16" t="s">
        <v>1253</v>
      </c>
      <c r="C1" s="47"/>
      <c r="D1" s="47"/>
      <c r="E1" s="47"/>
      <c r="F1" s="2067"/>
    </row>
    <row r="2" spans="1:8" x14ac:dyDescent="0.25">
      <c r="A2" s="16" t="s">
        <v>1254</v>
      </c>
      <c r="C2" s="47"/>
      <c r="D2" s="47"/>
      <c r="E2" s="47"/>
      <c r="F2" s="2067"/>
    </row>
    <row r="3" spans="1:8" x14ac:dyDescent="0.25">
      <c r="A3" s="31" t="s">
        <v>927</v>
      </c>
      <c r="C3" s="47"/>
      <c r="D3" s="47"/>
      <c r="E3" s="47"/>
      <c r="F3" s="2067"/>
    </row>
    <row r="5" spans="1:8" s="362" customFormat="1" ht="15" customHeight="1" x14ac:dyDescent="0.25">
      <c r="A5" s="361" t="s">
        <v>40</v>
      </c>
      <c r="C5" s="376"/>
      <c r="D5" s="376"/>
      <c r="E5" s="376"/>
      <c r="F5" s="376"/>
    </row>
    <row r="6" spans="1:8" ht="17.100000000000001" customHeight="1" x14ac:dyDescent="0.25">
      <c r="A6" s="2731" t="s">
        <v>932</v>
      </c>
      <c r="B6" s="2732"/>
      <c r="C6" s="2732"/>
      <c r="D6" s="2732"/>
      <c r="E6" s="2732"/>
      <c r="F6" s="2732"/>
      <c r="G6" s="2732"/>
      <c r="H6" s="2733"/>
    </row>
    <row r="7" spans="1:8" ht="17.100000000000001" customHeight="1" x14ac:dyDescent="0.25">
      <c r="A7" s="2373" t="s">
        <v>124</v>
      </c>
      <c r="B7" s="2375" t="s">
        <v>125</v>
      </c>
      <c r="C7" s="2377" t="s">
        <v>195</v>
      </c>
      <c r="D7" s="2378" t="s">
        <v>127</v>
      </c>
      <c r="E7" s="2379"/>
      <c r="F7" s="2379"/>
      <c r="G7" s="2379"/>
      <c r="H7" s="2380"/>
    </row>
    <row r="8" spans="1:8" ht="31.5" customHeight="1" x14ac:dyDescent="0.25">
      <c r="A8" s="2374"/>
      <c r="B8" s="2376"/>
      <c r="C8" s="2377"/>
      <c r="D8" s="1307" t="s">
        <v>191</v>
      </c>
      <c r="E8" s="1308" t="s">
        <v>933</v>
      </c>
      <c r="F8" s="1308" t="s">
        <v>197</v>
      </c>
      <c r="G8" s="1308" t="s">
        <v>1255</v>
      </c>
      <c r="H8" s="1308" t="s">
        <v>131</v>
      </c>
    </row>
    <row r="9" spans="1:8" s="86" customFormat="1" ht="15" customHeight="1" x14ac:dyDescent="0.25">
      <c r="A9" s="1905" t="s">
        <v>132</v>
      </c>
      <c r="B9" s="692" t="s">
        <v>133</v>
      </c>
      <c r="C9" s="2070"/>
      <c r="D9" s="2070"/>
      <c r="E9" s="2070"/>
      <c r="F9" s="2070"/>
      <c r="G9" s="2071"/>
      <c r="H9" s="2071"/>
    </row>
    <row r="10" spans="1:8" s="86" customFormat="1" ht="15" customHeight="1" thickBot="1" x14ac:dyDescent="0.3">
      <c r="A10" s="1910" t="s">
        <v>134</v>
      </c>
      <c r="B10" s="686" t="s">
        <v>87</v>
      </c>
      <c r="C10" s="2072"/>
      <c r="D10" s="2072"/>
      <c r="E10" s="2072"/>
      <c r="F10" s="2072"/>
      <c r="G10" s="2073"/>
      <c r="H10" s="2073"/>
    </row>
    <row r="11" spans="1:8" s="86" customFormat="1" ht="15" customHeight="1" x14ac:dyDescent="0.25">
      <c r="A11" s="1915" t="s">
        <v>136</v>
      </c>
      <c r="B11" s="734" t="s">
        <v>137</v>
      </c>
      <c r="C11" s="2074"/>
      <c r="D11" s="690"/>
      <c r="E11" s="690"/>
      <c r="F11" s="690"/>
      <c r="G11" s="690"/>
      <c r="H11" s="690"/>
    </row>
    <row r="12" spans="1:8" s="86" customFormat="1" ht="15" customHeight="1" x14ac:dyDescent="0.25">
      <c r="A12" s="1921" t="s">
        <v>138</v>
      </c>
      <c r="B12" s="692" t="s">
        <v>88</v>
      </c>
      <c r="C12" s="2074"/>
      <c r="D12" s="693"/>
      <c r="E12" s="693"/>
      <c r="F12" s="693"/>
      <c r="G12" s="693"/>
      <c r="H12" s="693"/>
    </row>
    <row r="13" spans="1:8" s="86" customFormat="1" ht="15" customHeight="1" x14ac:dyDescent="0.25">
      <c r="A13" s="1905" t="s">
        <v>140</v>
      </c>
      <c r="B13" s="692" t="s">
        <v>99</v>
      </c>
      <c r="C13" s="2074"/>
      <c r="D13" s="693"/>
      <c r="E13" s="693"/>
      <c r="F13" s="693"/>
      <c r="G13" s="693"/>
      <c r="H13" s="693"/>
    </row>
    <row r="14" spans="1:8" s="86" customFormat="1" ht="15" customHeight="1" x14ac:dyDescent="0.25">
      <c r="A14" s="1921" t="s">
        <v>141</v>
      </c>
      <c r="B14" s="692" t="s">
        <v>170</v>
      </c>
      <c r="C14" s="2074"/>
      <c r="D14" s="693"/>
      <c r="E14" s="693"/>
      <c r="F14" s="693"/>
      <c r="G14" s="693"/>
      <c r="H14" s="693"/>
    </row>
    <row r="15" spans="1:8" s="86" customFormat="1" ht="15" customHeight="1" x14ac:dyDescent="0.25">
      <c r="A15" s="1905" t="s">
        <v>143</v>
      </c>
      <c r="B15" s="692" t="s">
        <v>171</v>
      </c>
      <c r="C15" s="2074"/>
      <c r="D15" s="693"/>
      <c r="E15" s="693"/>
      <c r="F15" s="693"/>
      <c r="G15" s="693"/>
      <c r="H15" s="693"/>
    </row>
    <row r="16" spans="1:8" s="86" customFormat="1" ht="15" customHeight="1" x14ac:dyDescent="0.25">
      <c r="A16" s="1921" t="s">
        <v>145</v>
      </c>
      <c r="B16" s="692" t="s">
        <v>146</v>
      </c>
      <c r="C16" s="2074"/>
      <c r="D16" s="693"/>
      <c r="E16" s="693"/>
      <c r="F16" s="693"/>
      <c r="G16" s="693"/>
      <c r="H16" s="693"/>
    </row>
    <row r="17" spans="1:9" s="86" customFormat="1" ht="15" customHeight="1" x14ac:dyDescent="0.25">
      <c r="A17" s="1921" t="s">
        <v>147</v>
      </c>
      <c r="B17" s="269" t="s">
        <v>929</v>
      </c>
      <c r="C17" s="2074"/>
      <c r="D17" s="2075"/>
      <c r="E17" s="2075"/>
      <c r="F17" s="2075"/>
      <c r="G17" s="2075"/>
      <c r="H17" s="2075"/>
    </row>
    <row r="18" spans="1:9" s="86" customFormat="1" ht="15" customHeight="1" x14ac:dyDescent="0.25">
      <c r="A18" s="1921" t="s">
        <v>181</v>
      </c>
      <c r="B18" s="269" t="s">
        <v>1256</v>
      </c>
      <c r="C18" s="2075"/>
      <c r="D18" s="2075"/>
      <c r="E18" s="2075"/>
      <c r="F18" s="2075"/>
      <c r="G18" s="2075"/>
      <c r="H18" s="2075"/>
    </row>
    <row r="19" spans="1:9" s="86" customFormat="1" ht="15" customHeight="1" x14ac:dyDescent="0.25">
      <c r="A19" s="1921" t="s">
        <v>182</v>
      </c>
      <c r="B19" s="2092"/>
      <c r="C19" s="2075"/>
      <c r="D19" s="2075"/>
      <c r="E19" s="2075"/>
      <c r="F19" s="2075"/>
      <c r="G19" s="2075"/>
      <c r="H19" s="2075"/>
    </row>
    <row r="20" spans="1:9" s="86" customFormat="1" ht="15" customHeight="1" x14ac:dyDescent="0.25">
      <c r="A20" s="1905" t="s">
        <v>184</v>
      </c>
      <c r="B20" s="2092"/>
      <c r="C20" s="2075"/>
      <c r="D20" s="2075"/>
      <c r="E20" s="2075"/>
      <c r="F20" s="2075"/>
      <c r="G20" s="2075"/>
      <c r="H20" s="2075"/>
    </row>
    <row r="21" spans="1:9" s="86" customFormat="1" ht="15" customHeight="1" thickBot="1" x14ac:dyDescent="0.3">
      <c r="A21" s="1905" t="s">
        <v>186</v>
      </c>
      <c r="B21" s="790"/>
      <c r="C21" s="2075"/>
      <c r="D21" s="695"/>
      <c r="E21" s="695"/>
      <c r="F21" s="695"/>
      <c r="G21" s="695"/>
      <c r="H21" s="695"/>
    </row>
    <row r="22" spans="1:9" s="86" customFormat="1" ht="15" customHeight="1" thickBot="1" x14ac:dyDescent="0.3">
      <c r="A22" s="2350"/>
      <c r="B22" s="665" t="s">
        <v>149</v>
      </c>
      <c r="C22" s="366"/>
      <c r="D22" s="696"/>
      <c r="E22" s="696"/>
      <c r="F22" s="696"/>
      <c r="G22" s="696"/>
      <c r="H22" s="696"/>
    </row>
    <row r="23" spans="1:9" s="86" customFormat="1" ht="15" customHeight="1" thickTop="1" thickBot="1" x14ac:dyDescent="0.3">
      <c r="A23" s="2351"/>
      <c r="B23" s="2369" t="s">
        <v>150</v>
      </c>
      <c r="C23" s="2370"/>
      <c r="D23" s="2072"/>
      <c r="E23" s="2072"/>
      <c r="F23" s="2076"/>
      <c r="G23" s="697"/>
      <c r="H23" s="697"/>
      <c r="I23" s="86" t="s">
        <v>151</v>
      </c>
    </row>
    <row r="24" spans="1:9" s="86" customFormat="1" ht="15" customHeight="1" thickBot="1" x14ac:dyDescent="0.3">
      <c r="A24" s="2352"/>
      <c r="B24" s="2371" t="s">
        <v>152</v>
      </c>
      <c r="C24" s="2372"/>
      <c r="D24" s="2077"/>
      <c r="E24" s="2077"/>
      <c r="F24" s="2078"/>
      <c r="G24" s="2077"/>
      <c r="H24" s="2077"/>
    </row>
    <row r="25" spans="1:9" ht="15" customHeight="1" thickTop="1" x14ac:dyDescent="0.25"/>
    <row r="26" spans="1:9" ht="15" customHeight="1" x14ac:dyDescent="0.25">
      <c r="B26" s="67" t="s">
        <v>109</v>
      </c>
    </row>
    <row r="27" spans="1:9" x14ac:dyDescent="0.25">
      <c r="B27" s="2087"/>
      <c r="C27" s="2088"/>
      <c r="D27" s="2088"/>
      <c r="E27" s="2089"/>
      <c r="F27" s="2089"/>
      <c r="G27" s="2090"/>
      <c r="H27" s="2090"/>
    </row>
    <row r="28" spans="1:9" x14ac:dyDescent="0.25">
      <c r="B28" s="2087"/>
      <c r="C28" s="2089"/>
      <c r="D28" s="2088"/>
      <c r="E28" s="2088"/>
      <c r="F28" s="2088"/>
      <c r="G28" s="2090"/>
      <c r="H28" s="2090"/>
    </row>
    <row r="29" spans="1:9" x14ac:dyDescent="0.25">
      <c r="B29" s="2091"/>
      <c r="C29" s="2089"/>
      <c r="D29" s="2088"/>
      <c r="E29" s="2088"/>
      <c r="F29" s="2088"/>
      <c r="G29" s="2090"/>
      <c r="H29" s="2090"/>
    </row>
    <row r="30" spans="1:9" x14ac:dyDescent="0.25">
      <c r="B30" s="2087"/>
      <c r="C30" s="2089"/>
      <c r="D30" s="2089"/>
      <c r="E30" s="2089"/>
      <c r="F30" s="2089"/>
      <c r="G30" s="2090"/>
      <c r="H30" s="2090"/>
    </row>
    <row r="31" spans="1:9" x14ac:dyDescent="0.25">
      <c r="B31" s="2087"/>
      <c r="C31" s="2089"/>
      <c r="D31" s="2089"/>
      <c r="E31" s="2089"/>
      <c r="F31" s="2089"/>
      <c r="G31" s="2090"/>
      <c r="H31" s="2090"/>
    </row>
    <row r="32" spans="1:9" x14ac:dyDescent="0.25">
      <c r="B32" s="2091"/>
      <c r="C32" s="2089"/>
      <c r="D32" s="2089"/>
      <c r="E32" s="2089"/>
      <c r="F32" s="2089"/>
      <c r="G32" s="2090"/>
      <c r="H32" s="2090"/>
    </row>
    <row r="33" spans="1:10" x14ac:dyDescent="0.25">
      <c r="B33" s="2087"/>
      <c r="C33" s="2089"/>
      <c r="D33" s="2089"/>
      <c r="E33" s="2089"/>
      <c r="F33" s="2089"/>
      <c r="G33" s="2089"/>
      <c r="H33" s="2089"/>
    </row>
    <row r="34" spans="1:10" x14ac:dyDescent="0.25">
      <c r="B34" s="2087"/>
      <c r="C34" s="2089"/>
      <c r="D34" s="2089"/>
      <c r="E34" s="2089"/>
      <c r="F34" s="2089"/>
      <c r="G34" s="2089"/>
      <c r="H34" s="2089"/>
    </row>
    <row r="35" spans="1:10" x14ac:dyDescent="0.25">
      <c r="B35" s="86"/>
      <c r="C35" s="94"/>
      <c r="D35" s="94"/>
      <c r="E35" s="94"/>
      <c r="F35" s="94"/>
      <c r="G35" s="94"/>
      <c r="H35" s="94"/>
    </row>
    <row r="36" spans="1:10" x14ac:dyDescent="0.25">
      <c r="A36" s="92" t="s">
        <v>151</v>
      </c>
      <c r="B36" s="47" t="s">
        <v>153</v>
      </c>
    </row>
    <row r="37" spans="1:10" x14ac:dyDescent="0.25">
      <c r="B37" s="47" t="str">
        <f>+B9</f>
        <v>Fertigungsmaterial</v>
      </c>
      <c r="C37" s="556"/>
    </row>
    <row r="38" spans="1:10" s="90" customFormat="1" x14ac:dyDescent="0.25">
      <c r="A38" s="47"/>
      <c r="B38" s="47" t="s">
        <v>154</v>
      </c>
      <c r="C38" s="556"/>
      <c r="G38" s="47"/>
      <c r="H38" s="47"/>
      <c r="I38" s="47"/>
      <c r="J38" s="47"/>
    </row>
    <row r="39" spans="1:10" s="90" customFormat="1" x14ac:dyDescent="0.25">
      <c r="A39" s="47"/>
      <c r="B39" s="47" t="s">
        <v>217</v>
      </c>
      <c r="C39" s="556"/>
      <c r="G39" s="47"/>
      <c r="H39" s="47"/>
      <c r="I39" s="47"/>
      <c r="J39" s="47"/>
    </row>
    <row r="40" spans="1:10" s="90" customFormat="1" x14ac:dyDescent="0.25">
      <c r="A40" s="47"/>
      <c r="B40" s="47" t="s">
        <v>1257</v>
      </c>
      <c r="C40" s="2085"/>
      <c r="G40" s="47"/>
      <c r="H40" s="47"/>
      <c r="I40" s="47"/>
      <c r="J40" s="47"/>
    </row>
    <row r="41" spans="1:10" s="90" customFormat="1" x14ac:dyDescent="0.25">
      <c r="A41" s="47"/>
      <c r="B41" s="47" t="s">
        <v>1258</v>
      </c>
      <c r="C41" s="2085"/>
      <c r="G41" s="47"/>
      <c r="H41" s="47"/>
      <c r="I41" s="47"/>
      <c r="J41" s="47"/>
    </row>
    <row r="42" spans="1:10" s="90" customFormat="1" x14ac:dyDescent="0.25">
      <c r="A42" s="47"/>
      <c r="B42" s="369" t="s">
        <v>1259</v>
      </c>
      <c r="C42" s="698"/>
      <c r="G42" s="47"/>
      <c r="H42" s="47"/>
      <c r="I42" s="47"/>
      <c r="J42" s="47"/>
    </row>
    <row r="43" spans="1:10" s="90" customFormat="1" x14ac:dyDescent="0.25">
      <c r="A43" s="47"/>
      <c r="B43" s="67" t="s">
        <v>156</v>
      </c>
      <c r="C43" s="2086"/>
      <c r="G43" s="47"/>
      <c r="H43" s="47"/>
      <c r="I43" s="47"/>
      <c r="J43" s="47"/>
    </row>
  </sheetData>
  <mergeCells count="8">
    <mergeCell ref="A22:A24"/>
    <mergeCell ref="B23:C23"/>
    <mergeCell ref="B24:C24"/>
    <mergeCell ref="A6:H6"/>
    <mergeCell ref="A7:A8"/>
    <mergeCell ref="B7:B8"/>
    <mergeCell ref="C7:C8"/>
    <mergeCell ref="D7:H7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9"/>
  </sheetPr>
  <dimension ref="A1:I70"/>
  <sheetViews>
    <sheetView zoomScaleNormal="100" zoomScalePageLayoutView="120" workbookViewId="0">
      <selection activeCell="A3" sqref="A3"/>
    </sheetView>
  </sheetViews>
  <sheetFormatPr baseColWidth="10" defaultColWidth="14.85546875" defaultRowHeight="15" x14ac:dyDescent="0.25"/>
  <cols>
    <col min="1" max="1" width="3.7109375" style="47" customWidth="1"/>
    <col min="2" max="2" width="21.42578125" style="47" customWidth="1"/>
    <col min="3" max="3" width="9.28515625" style="90" customWidth="1"/>
    <col min="4" max="6" width="10.7109375" style="90" customWidth="1"/>
    <col min="7" max="7" width="10.7109375" style="47" customWidth="1"/>
    <col min="8" max="8" width="9.28515625" style="47" customWidth="1"/>
    <col min="9" max="9" width="2" style="47" bestFit="1" customWidth="1"/>
    <col min="10" max="10" width="23.42578125" style="47" customWidth="1"/>
    <col min="11" max="16384" width="14.85546875" style="47"/>
  </cols>
  <sheetData>
    <row r="1" spans="1:8" x14ac:dyDescent="0.25">
      <c r="A1" s="16" t="s">
        <v>1260</v>
      </c>
    </row>
    <row r="2" spans="1:8" x14ac:dyDescent="0.25">
      <c r="A2" s="31" t="s">
        <v>934</v>
      </c>
    </row>
    <row r="3" spans="1:8" x14ac:dyDescent="0.25">
      <c r="A3" s="31"/>
    </row>
    <row r="4" spans="1:8" x14ac:dyDescent="0.25">
      <c r="A4" s="16" t="s">
        <v>3</v>
      </c>
    </row>
    <row r="5" spans="1:8" ht="17.100000000000001" customHeight="1" x14ac:dyDescent="0.25">
      <c r="A5" s="2731" t="s">
        <v>935</v>
      </c>
      <c r="B5" s="2732"/>
      <c r="C5" s="2732"/>
      <c r="D5" s="2732"/>
      <c r="E5" s="2732"/>
      <c r="F5" s="2732"/>
      <c r="G5" s="2732"/>
      <c r="H5" s="2733"/>
    </row>
    <row r="6" spans="1:8" ht="17.100000000000001" customHeight="1" x14ac:dyDescent="0.25">
      <c r="A6" s="2373" t="s">
        <v>124</v>
      </c>
      <c r="B6" s="2375" t="s">
        <v>125</v>
      </c>
      <c r="C6" s="2377" t="s">
        <v>126</v>
      </c>
      <c r="D6" s="2378" t="s">
        <v>127</v>
      </c>
      <c r="E6" s="2379"/>
      <c r="F6" s="2379"/>
      <c r="G6" s="2379"/>
      <c r="H6" s="2380"/>
    </row>
    <row r="7" spans="1:8" ht="31.5" customHeight="1" x14ac:dyDescent="0.25">
      <c r="A7" s="2374"/>
      <c r="B7" s="2376"/>
      <c r="C7" s="2377"/>
      <c r="D7" s="1308" t="s">
        <v>191</v>
      </c>
      <c r="E7" s="1308" t="s">
        <v>1261</v>
      </c>
      <c r="F7" s="1308" t="s">
        <v>1262</v>
      </c>
      <c r="G7" s="1308" t="s">
        <v>1263</v>
      </c>
      <c r="H7" s="1308" t="s">
        <v>167</v>
      </c>
    </row>
    <row r="8" spans="1:8" ht="15" customHeight="1" x14ac:dyDescent="0.25">
      <c r="A8" s="1905" t="s">
        <v>132</v>
      </c>
      <c r="B8" s="692" t="s">
        <v>133</v>
      </c>
      <c r="C8" s="2070">
        <v>164</v>
      </c>
      <c r="D8" s="2070"/>
      <c r="E8" s="2070"/>
      <c r="F8" s="2070"/>
      <c r="G8" s="2070"/>
      <c r="H8" s="2071"/>
    </row>
    <row r="9" spans="1:8" ht="15" customHeight="1" thickBot="1" x14ac:dyDescent="0.3">
      <c r="A9" s="1910" t="s">
        <v>134</v>
      </c>
      <c r="B9" s="686" t="s">
        <v>87</v>
      </c>
      <c r="C9" s="2072">
        <v>30</v>
      </c>
      <c r="D9" s="2072"/>
      <c r="E9" s="2072"/>
      <c r="F9" s="2072"/>
      <c r="G9" s="2072"/>
      <c r="H9" s="2073"/>
    </row>
    <row r="10" spans="1:8" ht="15" customHeight="1" x14ac:dyDescent="0.25">
      <c r="A10" s="1915" t="s">
        <v>136</v>
      </c>
      <c r="B10" s="734" t="s">
        <v>137</v>
      </c>
      <c r="C10" s="2074">
        <v>38.4</v>
      </c>
      <c r="D10" s="690"/>
      <c r="E10" s="690"/>
      <c r="F10" s="690"/>
      <c r="G10" s="690"/>
      <c r="H10" s="690"/>
    </row>
    <row r="11" spans="1:8" ht="15" customHeight="1" x14ac:dyDescent="0.25">
      <c r="A11" s="1921" t="s">
        <v>138</v>
      </c>
      <c r="B11" s="692" t="s">
        <v>936</v>
      </c>
      <c r="C11" s="2074">
        <v>16.8</v>
      </c>
      <c r="D11" s="693"/>
      <c r="E11" s="693"/>
      <c r="F11" s="693"/>
      <c r="G11" s="693"/>
      <c r="H11" s="693"/>
    </row>
    <row r="12" spans="1:8" ht="15" customHeight="1" x14ac:dyDescent="0.25">
      <c r="A12" s="1905" t="s">
        <v>140</v>
      </c>
      <c r="B12" s="692" t="s">
        <v>88</v>
      </c>
      <c r="C12" s="2074">
        <v>77.8</v>
      </c>
      <c r="D12" s="693"/>
      <c r="E12" s="693"/>
      <c r="F12" s="693"/>
      <c r="G12" s="693"/>
      <c r="H12" s="693"/>
    </row>
    <row r="13" spans="1:8" ht="15" customHeight="1" x14ac:dyDescent="0.25">
      <c r="A13" s="1921" t="s">
        <v>141</v>
      </c>
      <c r="B13" s="692" t="s">
        <v>99</v>
      </c>
      <c r="C13" s="2074">
        <v>80</v>
      </c>
      <c r="D13" s="693"/>
      <c r="E13" s="693"/>
      <c r="F13" s="693"/>
      <c r="G13" s="693"/>
      <c r="H13" s="693"/>
    </row>
    <row r="14" spans="1:8" ht="15" customHeight="1" x14ac:dyDescent="0.25">
      <c r="A14" s="1905" t="s">
        <v>143</v>
      </c>
      <c r="B14" s="692" t="s">
        <v>170</v>
      </c>
      <c r="C14" s="2074"/>
      <c r="D14" s="693"/>
      <c r="E14" s="693"/>
      <c r="F14" s="693"/>
      <c r="G14" s="693"/>
      <c r="H14" s="693"/>
    </row>
    <row r="15" spans="1:8" ht="15" customHeight="1" x14ac:dyDescent="0.25">
      <c r="A15" s="1921" t="s">
        <v>145</v>
      </c>
      <c r="B15" s="692" t="s">
        <v>171</v>
      </c>
      <c r="C15" s="2074"/>
      <c r="D15" s="693"/>
      <c r="E15" s="693"/>
      <c r="F15" s="693"/>
      <c r="G15" s="693"/>
      <c r="H15" s="693"/>
    </row>
    <row r="16" spans="1:8" ht="15" customHeight="1" x14ac:dyDescent="0.25">
      <c r="A16" s="1921" t="s">
        <v>147</v>
      </c>
      <c r="B16" s="269" t="s">
        <v>146</v>
      </c>
      <c r="C16" s="2074"/>
      <c r="D16" s="2075"/>
      <c r="E16" s="2075"/>
      <c r="F16" s="2075"/>
      <c r="G16" s="2075"/>
      <c r="H16" s="2075"/>
    </row>
    <row r="17" spans="1:9" ht="15" customHeight="1" x14ac:dyDescent="0.25">
      <c r="A17" s="1921" t="s">
        <v>181</v>
      </c>
      <c r="B17" s="269" t="s">
        <v>937</v>
      </c>
      <c r="C17" s="2074">
        <v>14</v>
      </c>
      <c r="D17" s="2075"/>
      <c r="E17" s="2075"/>
      <c r="F17" s="2075"/>
      <c r="G17" s="2075"/>
      <c r="H17" s="2075"/>
    </row>
    <row r="18" spans="1:9" ht="15" customHeight="1" x14ac:dyDescent="0.25">
      <c r="A18" s="1921" t="s">
        <v>182</v>
      </c>
      <c r="B18" s="269" t="s">
        <v>325</v>
      </c>
      <c r="C18" s="2074">
        <v>204.6</v>
      </c>
      <c r="D18" s="2075"/>
      <c r="E18" s="2075"/>
      <c r="F18" s="2075"/>
      <c r="G18" s="2075"/>
      <c r="H18" s="2075"/>
    </row>
    <row r="19" spans="1:9" ht="15" customHeight="1" x14ac:dyDescent="0.25">
      <c r="A19" s="1905" t="s">
        <v>184</v>
      </c>
      <c r="B19" s="269" t="s">
        <v>183</v>
      </c>
      <c r="C19" s="2074">
        <v>121.4</v>
      </c>
      <c r="D19" s="2075"/>
      <c r="E19" s="2075"/>
      <c r="F19" s="2075"/>
      <c r="G19" s="2075"/>
      <c r="H19" s="2075"/>
    </row>
    <row r="20" spans="1:9" ht="15" customHeight="1" thickBot="1" x14ac:dyDescent="0.3">
      <c r="A20" s="1905" t="s">
        <v>186</v>
      </c>
      <c r="B20" s="686" t="s">
        <v>187</v>
      </c>
      <c r="C20" s="2074">
        <v>59.6</v>
      </c>
      <c r="D20" s="695"/>
      <c r="E20" s="695"/>
      <c r="F20" s="695"/>
      <c r="G20" s="695"/>
      <c r="H20" s="695"/>
    </row>
    <row r="21" spans="1:9" ht="15" customHeight="1" thickBot="1" x14ac:dyDescent="0.3">
      <c r="A21" s="2350"/>
      <c r="B21" s="665" t="s">
        <v>149</v>
      </c>
      <c r="C21" s="366"/>
      <c r="D21" s="696"/>
      <c r="E21" s="696"/>
      <c r="F21" s="696"/>
      <c r="G21" s="696"/>
      <c r="H21" s="696"/>
    </row>
    <row r="22" spans="1:9" ht="15" customHeight="1" thickTop="1" thickBot="1" x14ac:dyDescent="0.3">
      <c r="A22" s="2351"/>
      <c r="B22" s="2369" t="s">
        <v>150</v>
      </c>
      <c r="C22" s="2370"/>
      <c r="D22" s="2072"/>
      <c r="E22" s="2093"/>
      <c r="F22" s="2093"/>
      <c r="G22" s="2072"/>
      <c r="H22" s="697"/>
      <c r="I22" s="47" t="s">
        <v>151</v>
      </c>
    </row>
    <row r="23" spans="1:9" ht="15" customHeight="1" thickBot="1" x14ac:dyDescent="0.3">
      <c r="A23" s="2352"/>
      <c r="B23" s="2371" t="s">
        <v>152</v>
      </c>
      <c r="C23" s="2372"/>
      <c r="D23" s="2077"/>
      <c r="E23" s="2078"/>
      <c r="F23" s="2078"/>
      <c r="G23" s="2077"/>
      <c r="H23" s="2077"/>
    </row>
    <row r="24" spans="1:9" ht="15" customHeight="1" thickTop="1" x14ac:dyDescent="0.25"/>
    <row r="25" spans="1:9" x14ac:dyDescent="0.25">
      <c r="B25" s="67" t="s">
        <v>109</v>
      </c>
    </row>
    <row r="26" spans="1:9" x14ac:dyDescent="0.25">
      <c r="B26" s="2157"/>
      <c r="C26" s="2155"/>
      <c r="D26" s="2156"/>
      <c r="E26" s="2156"/>
      <c r="F26" s="2156"/>
      <c r="G26" s="2156"/>
      <c r="H26" s="2156"/>
    </row>
    <row r="27" spans="1:9" x14ac:dyDescent="0.25">
      <c r="B27" s="2157"/>
      <c r="C27" s="2089"/>
      <c r="D27" s="2089"/>
      <c r="E27" s="2089"/>
      <c r="F27" s="2089"/>
      <c r="G27" s="2089"/>
      <c r="H27" s="2089"/>
    </row>
    <row r="28" spans="1:9" x14ac:dyDescent="0.25">
      <c r="B28" s="2154"/>
      <c r="C28" s="94"/>
      <c r="D28" s="94"/>
      <c r="E28" s="94"/>
      <c r="F28" s="94"/>
      <c r="G28" s="94"/>
      <c r="H28" s="94"/>
    </row>
    <row r="29" spans="1:9" s="90" customFormat="1" x14ac:dyDescent="0.25">
      <c r="A29" s="92" t="s">
        <v>151</v>
      </c>
      <c r="B29" s="47" t="s">
        <v>153</v>
      </c>
      <c r="G29" s="47"/>
      <c r="H29" s="47"/>
      <c r="I29" s="47"/>
    </row>
    <row r="30" spans="1:9" s="90" customFormat="1" x14ac:dyDescent="0.25">
      <c r="A30" s="47"/>
      <c r="B30" s="47" t="str">
        <f>+B8</f>
        <v>Fertigungsmaterial</v>
      </c>
      <c r="C30" s="556"/>
      <c r="G30" s="47"/>
      <c r="H30" s="47"/>
      <c r="I30" s="47"/>
    </row>
    <row r="31" spans="1:9" s="90" customFormat="1" x14ac:dyDescent="0.25">
      <c r="A31" s="47"/>
      <c r="B31" s="47" t="s">
        <v>154</v>
      </c>
      <c r="C31" s="556"/>
      <c r="G31" s="47"/>
      <c r="H31" s="47"/>
      <c r="I31" s="47"/>
    </row>
    <row r="32" spans="1:9" s="90" customFormat="1" x14ac:dyDescent="0.25">
      <c r="A32" s="47"/>
      <c r="B32" s="47" t="s">
        <v>217</v>
      </c>
      <c r="C32" s="556"/>
      <c r="G32" s="47"/>
      <c r="H32" s="47"/>
      <c r="I32" s="47"/>
    </row>
    <row r="33" spans="1:9" s="90" customFormat="1" x14ac:dyDescent="0.25">
      <c r="A33" s="47"/>
      <c r="B33" s="47" t="s">
        <v>1258</v>
      </c>
      <c r="C33" s="2085"/>
      <c r="G33" s="47"/>
      <c r="H33" s="47"/>
      <c r="I33" s="47"/>
    </row>
    <row r="34" spans="1:9" s="90" customFormat="1" x14ac:dyDescent="0.25">
      <c r="A34" s="47"/>
      <c r="B34" s="47" t="s">
        <v>1264</v>
      </c>
      <c r="C34" s="2085"/>
      <c r="G34" s="47"/>
      <c r="H34" s="47"/>
      <c r="I34" s="47"/>
    </row>
    <row r="35" spans="1:9" s="90" customFormat="1" x14ac:dyDescent="0.25">
      <c r="A35" s="47"/>
      <c r="B35" s="369" t="s">
        <v>1265</v>
      </c>
      <c r="C35" s="698"/>
      <c r="G35" s="47"/>
      <c r="H35" s="47"/>
      <c r="I35" s="47"/>
    </row>
    <row r="36" spans="1:9" s="90" customFormat="1" x14ac:dyDescent="0.25">
      <c r="A36" s="47"/>
      <c r="B36" s="67" t="s">
        <v>156</v>
      </c>
      <c r="C36" s="2086"/>
      <c r="G36" s="47"/>
      <c r="H36" s="47"/>
      <c r="I36" s="47"/>
    </row>
    <row r="38" spans="1:9" x14ac:dyDescent="0.25">
      <c r="A38" s="16" t="s">
        <v>40</v>
      </c>
    </row>
    <row r="39" spans="1:9" ht="17.100000000000001" customHeight="1" x14ac:dyDescent="0.25">
      <c r="A39" s="2731" t="s">
        <v>935</v>
      </c>
      <c r="B39" s="2732"/>
      <c r="C39" s="2732"/>
      <c r="D39" s="2732"/>
      <c r="E39" s="2732"/>
      <c r="F39" s="2732"/>
      <c r="G39" s="2732"/>
      <c r="H39" s="2733"/>
    </row>
    <row r="40" spans="1:9" ht="17.100000000000001" customHeight="1" x14ac:dyDescent="0.25">
      <c r="A40" s="2373" t="s">
        <v>124</v>
      </c>
      <c r="B40" s="2375" t="s">
        <v>125</v>
      </c>
      <c r="C40" s="2377" t="s">
        <v>126</v>
      </c>
      <c r="D40" s="2378" t="s">
        <v>127</v>
      </c>
      <c r="E40" s="2379"/>
      <c r="F40" s="2379"/>
      <c r="G40" s="2379"/>
      <c r="H40" s="2380"/>
    </row>
    <row r="41" spans="1:9" ht="30.75" customHeight="1" x14ac:dyDescent="0.25">
      <c r="A41" s="2374"/>
      <c r="B41" s="2376"/>
      <c r="C41" s="2377"/>
      <c r="D41" s="1308" t="s">
        <v>191</v>
      </c>
      <c r="E41" s="1308" t="s">
        <v>1261</v>
      </c>
      <c r="F41" s="1308" t="s">
        <v>1262</v>
      </c>
      <c r="G41" s="1308" t="s">
        <v>1263</v>
      </c>
      <c r="H41" s="1308" t="s">
        <v>167</v>
      </c>
    </row>
    <row r="42" spans="1:9" s="86" customFormat="1" ht="15" customHeight="1" x14ac:dyDescent="0.25">
      <c r="A42" s="1905" t="s">
        <v>132</v>
      </c>
      <c r="B42" s="692" t="s">
        <v>133</v>
      </c>
      <c r="C42" s="2070">
        <v>147.6</v>
      </c>
      <c r="D42" s="2094"/>
      <c r="E42" s="2070"/>
      <c r="F42" s="2070"/>
      <c r="G42" s="2070"/>
      <c r="H42" s="2071"/>
    </row>
    <row r="43" spans="1:9" s="86" customFormat="1" ht="15" customHeight="1" thickBot="1" x14ac:dyDescent="0.3">
      <c r="A43" s="1910" t="s">
        <v>134</v>
      </c>
      <c r="B43" s="686" t="s">
        <v>87</v>
      </c>
      <c r="C43" s="2072">
        <v>25</v>
      </c>
      <c r="D43" s="2072"/>
      <c r="E43" s="2072"/>
      <c r="F43" s="2072"/>
      <c r="G43" s="2095"/>
      <c r="H43" s="2073"/>
    </row>
    <row r="44" spans="1:9" s="86" customFormat="1" ht="15" customHeight="1" x14ac:dyDescent="0.25">
      <c r="A44" s="1915" t="s">
        <v>136</v>
      </c>
      <c r="B44" s="734" t="s">
        <v>137</v>
      </c>
      <c r="C44" s="2074">
        <v>38.4</v>
      </c>
      <c r="D44" s="690"/>
      <c r="E44" s="690"/>
      <c r="F44" s="690"/>
      <c r="G44" s="690"/>
      <c r="H44" s="690"/>
    </row>
    <row r="45" spans="1:9" s="86" customFormat="1" ht="15" customHeight="1" x14ac:dyDescent="0.25">
      <c r="A45" s="1921" t="s">
        <v>138</v>
      </c>
      <c r="B45" s="692" t="s">
        <v>936</v>
      </c>
      <c r="C45" s="2074">
        <v>16.8</v>
      </c>
      <c r="D45" s="693"/>
      <c r="E45" s="693"/>
      <c r="F45" s="693"/>
      <c r="G45" s="693"/>
      <c r="H45" s="693"/>
    </row>
    <row r="46" spans="1:9" s="86" customFormat="1" ht="15" customHeight="1" x14ac:dyDescent="0.25">
      <c r="A46" s="1905" t="s">
        <v>140</v>
      </c>
      <c r="B46" s="692" t="s">
        <v>88</v>
      </c>
      <c r="C46" s="2074">
        <v>77.8</v>
      </c>
      <c r="D46" s="693"/>
      <c r="E46" s="693"/>
      <c r="F46" s="693"/>
      <c r="G46" s="693"/>
      <c r="H46" s="693"/>
    </row>
    <row r="47" spans="1:9" s="86" customFormat="1" ht="15" customHeight="1" x14ac:dyDescent="0.25">
      <c r="A47" s="1921" t="s">
        <v>141</v>
      </c>
      <c r="B47" s="692" t="s">
        <v>99</v>
      </c>
      <c r="C47" s="2074">
        <v>80</v>
      </c>
      <c r="D47" s="693"/>
      <c r="E47" s="693"/>
      <c r="F47" s="693"/>
      <c r="G47" s="693"/>
      <c r="H47" s="693"/>
    </row>
    <row r="48" spans="1:9" s="86" customFormat="1" ht="15" customHeight="1" x14ac:dyDescent="0.25">
      <c r="A48" s="1905" t="s">
        <v>143</v>
      </c>
      <c r="B48" s="692" t="s">
        <v>170</v>
      </c>
      <c r="C48" s="2094"/>
      <c r="D48" s="693"/>
      <c r="E48" s="693"/>
      <c r="F48" s="693"/>
      <c r="G48" s="2096"/>
      <c r="H48" s="693"/>
    </row>
    <row r="49" spans="1:9" s="86" customFormat="1" ht="15" customHeight="1" x14ac:dyDescent="0.25">
      <c r="A49" s="1921" t="s">
        <v>145</v>
      </c>
      <c r="B49" s="692" t="s">
        <v>171</v>
      </c>
      <c r="C49" s="2094"/>
      <c r="D49" s="2096"/>
      <c r="E49" s="2096"/>
      <c r="F49" s="2096"/>
      <c r="G49" s="2096"/>
      <c r="H49" s="2096"/>
    </row>
    <row r="50" spans="1:9" s="86" customFormat="1" ht="15" customHeight="1" x14ac:dyDescent="0.25">
      <c r="A50" s="1921" t="s">
        <v>147</v>
      </c>
      <c r="B50" s="269" t="s">
        <v>146</v>
      </c>
      <c r="C50" s="2094"/>
      <c r="D50" s="2097"/>
      <c r="E50" s="2097"/>
      <c r="F50" s="2097"/>
      <c r="G50" s="2097"/>
      <c r="H50" s="2097"/>
    </row>
    <row r="51" spans="1:9" s="86" customFormat="1" ht="15" customHeight="1" x14ac:dyDescent="0.25">
      <c r="A51" s="1921" t="s">
        <v>181</v>
      </c>
      <c r="B51" s="269" t="s">
        <v>938</v>
      </c>
      <c r="C51" s="2074">
        <v>14</v>
      </c>
      <c r="D51" s="2075"/>
      <c r="E51" s="2075"/>
      <c r="F51" s="2075"/>
      <c r="G51" s="2075"/>
      <c r="H51" s="2075"/>
    </row>
    <row r="52" spans="1:9" s="86" customFormat="1" ht="15" customHeight="1" x14ac:dyDescent="0.25">
      <c r="A52" s="1921" t="s">
        <v>182</v>
      </c>
      <c r="B52" s="269" t="s">
        <v>325</v>
      </c>
      <c r="C52" s="2074">
        <v>204.6</v>
      </c>
      <c r="D52" s="2075"/>
      <c r="E52" s="2075"/>
      <c r="F52" s="2075"/>
      <c r="G52" s="2075"/>
      <c r="H52" s="2075"/>
    </row>
    <row r="53" spans="1:9" s="86" customFormat="1" ht="15" customHeight="1" x14ac:dyDescent="0.25">
      <c r="A53" s="1905" t="s">
        <v>184</v>
      </c>
      <c r="B53" s="269" t="s">
        <v>183</v>
      </c>
      <c r="C53" s="2074">
        <v>121.4</v>
      </c>
      <c r="D53" s="2075"/>
      <c r="E53" s="2075"/>
      <c r="F53" s="2075"/>
      <c r="G53" s="2075"/>
      <c r="H53" s="2075"/>
    </row>
    <row r="54" spans="1:9" s="86" customFormat="1" ht="15" customHeight="1" thickBot="1" x14ac:dyDescent="0.3">
      <c r="A54" s="1905" t="s">
        <v>186</v>
      </c>
      <c r="B54" s="686" t="s">
        <v>187</v>
      </c>
      <c r="C54" s="2074">
        <v>59.6</v>
      </c>
      <c r="D54" s="695"/>
      <c r="E54" s="695"/>
      <c r="F54" s="695"/>
      <c r="G54" s="695"/>
      <c r="H54" s="695"/>
    </row>
    <row r="55" spans="1:9" s="86" customFormat="1" ht="15" customHeight="1" thickBot="1" x14ac:dyDescent="0.3">
      <c r="A55" s="2350"/>
      <c r="B55" s="665" t="s">
        <v>149</v>
      </c>
      <c r="C55" s="366"/>
      <c r="D55" s="696"/>
      <c r="E55" s="696"/>
      <c r="F55" s="696"/>
      <c r="G55" s="696"/>
      <c r="H55" s="696"/>
    </row>
    <row r="56" spans="1:9" s="86" customFormat="1" ht="15" customHeight="1" thickTop="1" thickBot="1" x14ac:dyDescent="0.3">
      <c r="A56" s="2351"/>
      <c r="B56" s="2369" t="s">
        <v>150</v>
      </c>
      <c r="C56" s="2370"/>
      <c r="D56" s="2072"/>
      <c r="E56" s="2093"/>
      <c r="F56" s="2093"/>
      <c r="G56" s="2072"/>
      <c r="H56" s="697"/>
      <c r="I56" s="86" t="s">
        <v>151</v>
      </c>
    </row>
    <row r="57" spans="1:9" s="86" customFormat="1" ht="15" customHeight="1" thickBot="1" x14ac:dyDescent="0.3">
      <c r="A57" s="2352"/>
      <c r="B57" s="2371" t="s">
        <v>152</v>
      </c>
      <c r="C57" s="2372"/>
      <c r="D57" s="2077"/>
      <c r="E57" s="2078"/>
      <c r="F57" s="2078"/>
      <c r="G57" s="2077"/>
      <c r="H57" s="2077"/>
    </row>
    <row r="58" spans="1:9" ht="15" customHeight="1" thickTop="1" x14ac:dyDescent="0.25"/>
    <row r="59" spans="1:9" x14ac:dyDescent="0.25">
      <c r="B59" s="67" t="s">
        <v>109</v>
      </c>
    </row>
    <row r="60" spans="1:9" x14ac:dyDescent="0.25">
      <c r="B60" s="2157"/>
      <c r="C60" s="2155"/>
      <c r="D60" s="2156"/>
      <c r="E60" s="2156"/>
      <c r="F60" s="2156"/>
      <c r="G60" s="2156"/>
      <c r="H60" s="2156"/>
    </row>
    <row r="61" spans="1:9" x14ac:dyDescent="0.25">
      <c r="B61" s="2157"/>
      <c r="C61" s="2089"/>
      <c r="D61" s="2089"/>
      <c r="E61" s="2089"/>
      <c r="F61" s="2089"/>
      <c r="G61" s="2089"/>
      <c r="H61" s="2089"/>
    </row>
    <row r="62" spans="1:9" x14ac:dyDescent="0.25">
      <c r="B62" s="2157"/>
      <c r="C62" s="2089"/>
      <c r="D62" s="2089"/>
      <c r="E62" s="2089"/>
      <c r="F62" s="2089"/>
      <c r="G62" s="2089"/>
      <c r="H62" s="2089"/>
    </row>
    <row r="63" spans="1:9" s="90" customFormat="1" x14ac:dyDescent="0.25">
      <c r="A63" s="92" t="s">
        <v>151</v>
      </c>
      <c r="B63" s="47" t="s">
        <v>153</v>
      </c>
      <c r="G63" s="47"/>
      <c r="H63" s="47"/>
      <c r="I63" s="47"/>
    </row>
    <row r="64" spans="1:9" s="90" customFormat="1" x14ac:dyDescent="0.25">
      <c r="A64" s="47"/>
      <c r="B64" s="47" t="str">
        <f>+B42</f>
        <v>Fertigungsmaterial</v>
      </c>
      <c r="C64" s="556"/>
      <c r="G64" s="47"/>
      <c r="H64" s="47"/>
      <c r="I64" s="47"/>
    </row>
    <row r="65" spans="1:9" s="90" customFormat="1" x14ac:dyDescent="0.25">
      <c r="A65" s="47"/>
      <c r="B65" s="47" t="s">
        <v>154</v>
      </c>
      <c r="C65" s="556"/>
      <c r="G65" s="47"/>
      <c r="H65" s="47"/>
      <c r="I65" s="47"/>
    </row>
    <row r="66" spans="1:9" s="90" customFormat="1" x14ac:dyDescent="0.25">
      <c r="A66" s="47"/>
      <c r="B66" s="47" t="s">
        <v>217</v>
      </c>
      <c r="C66" s="556"/>
      <c r="G66" s="47"/>
      <c r="H66" s="47"/>
      <c r="I66" s="47"/>
    </row>
    <row r="67" spans="1:9" s="90" customFormat="1" x14ac:dyDescent="0.25">
      <c r="A67" s="47"/>
      <c r="B67" s="47" t="s">
        <v>1258</v>
      </c>
      <c r="C67" s="2085"/>
      <c r="G67" s="47"/>
      <c r="H67" s="47"/>
      <c r="I67" s="47"/>
    </row>
    <row r="68" spans="1:9" s="90" customFormat="1" x14ac:dyDescent="0.25">
      <c r="A68" s="47"/>
      <c r="B68" s="47" t="s">
        <v>1264</v>
      </c>
      <c r="C68" s="2085"/>
      <c r="G68" s="47"/>
      <c r="H68" s="47"/>
      <c r="I68" s="47"/>
    </row>
    <row r="69" spans="1:9" s="90" customFormat="1" x14ac:dyDescent="0.25">
      <c r="A69" s="47"/>
      <c r="B69" s="369" t="s">
        <v>1265</v>
      </c>
      <c r="C69" s="698"/>
      <c r="G69" s="47"/>
      <c r="H69" s="47"/>
      <c r="I69" s="47"/>
    </row>
    <row r="70" spans="1:9" s="90" customFormat="1" x14ac:dyDescent="0.25">
      <c r="A70" s="47"/>
      <c r="B70" s="67" t="s">
        <v>156</v>
      </c>
      <c r="C70" s="2086"/>
      <c r="G70" s="47"/>
      <c r="H70" s="47"/>
      <c r="I70" s="47"/>
    </row>
  </sheetData>
  <mergeCells count="16">
    <mergeCell ref="A21:A23"/>
    <mergeCell ref="B22:C22"/>
    <mergeCell ref="B23:C23"/>
    <mergeCell ref="A5:H5"/>
    <mergeCell ref="A6:A7"/>
    <mergeCell ref="B6:B7"/>
    <mergeCell ref="C6:C7"/>
    <mergeCell ref="D6:H6"/>
    <mergeCell ref="A55:A57"/>
    <mergeCell ref="B56:C56"/>
    <mergeCell ref="B57:C57"/>
    <mergeCell ref="A39:H39"/>
    <mergeCell ref="A40:A41"/>
    <mergeCell ref="B40:B41"/>
    <mergeCell ref="C40:C41"/>
    <mergeCell ref="D40:H40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  <rowBreaks count="1" manualBreakCount="1">
    <brk id="37" max="16383" man="1"/>
  </rowBreak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9"/>
  </sheetPr>
  <dimension ref="A1:J72"/>
  <sheetViews>
    <sheetView zoomScaleNormal="100" zoomScalePageLayoutView="115" workbookViewId="0">
      <selection activeCell="A3" sqref="A3"/>
    </sheetView>
  </sheetViews>
  <sheetFormatPr baseColWidth="10" defaultColWidth="14.85546875" defaultRowHeight="15" x14ac:dyDescent="0.25"/>
  <cols>
    <col min="1" max="1" width="3.7109375" style="47" customWidth="1"/>
    <col min="2" max="2" width="23" style="47" customWidth="1"/>
    <col min="3" max="3" width="9.140625" style="90" customWidth="1"/>
    <col min="4" max="4" width="7.140625" style="90" customWidth="1"/>
    <col min="5" max="5" width="7.7109375" style="90" customWidth="1"/>
    <col min="6" max="6" width="8.7109375" style="47" customWidth="1"/>
    <col min="7" max="7" width="9.7109375" style="47" customWidth="1"/>
    <col min="8" max="8" width="8.7109375" style="47" customWidth="1"/>
    <col min="9" max="9" width="8.5703125" style="47" bestFit="1" customWidth="1"/>
    <col min="10" max="10" width="2" style="47" bestFit="1" customWidth="1"/>
    <col min="11" max="16384" width="14.85546875" style="47"/>
  </cols>
  <sheetData>
    <row r="1" spans="1:9" x14ac:dyDescent="0.25">
      <c r="A1" s="1532" t="s">
        <v>1266</v>
      </c>
    </row>
    <row r="2" spans="1:9" x14ac:dyDescent="0.25">
      <c r="A2" s="1474" t="s">
        <v>1267</v>
      </c>
    </row>
    <row r="3" spans="1:9" x14ac:dyDescent="0.25">
      <c r="A3" s="1474"/>
    </row>
    <row r="4" spans="1:9" ht="15" customHeight="1" x14ac:dyDescent="0.25">
      <c r="A4" s="1532" t="s">
        <v>3</v>
      </c>
    </row>
    <row r="5" spans="1:9" ht="17.100000000000001" customHeight="1" x14ac:dyDescent="0.25">
      <c r="A5" s="1902" t="s">
        <v>939</v>
      </c>
      <c r="B5" s="1903"/>
      <c r="C5" s="1903"/>
      <c r="D5" s="1903"/>
      <c r="E5" s="1903"/>
      <c r="F5" s="1903"/>
      <c r="G5" s="1903"/>
      <c r="H5" s="1903"/>
      <c r="I5" s="1904"/>
    </row>
    <row r="6" spans="1:9" ht="17.100000000000001" customHeight="1" x14ac:dyDescent="0.25">
      <c r="A6" s="2373" t="s">
        <v>124</v>
      </c>
      <c r="B6" s="2375" t="s">
        <v>125</v>
      </c>
      <c r="C6" s="2377" t="s">
        <v>195</v>
      </c>
      <c r="D6" s="2378" t="s">
        <v>1268</v>
      </c>
      <c r="E6" s="2379"/>
      <c r="F6" s="2378" t="s">
        <v>162</v>
      </c>
      <c r="G6" s="2379"/>
      <c r="H6" s="2379"/>
      <c r="I6" s="2380"/>
    </row>
    <row r="7" spans="1:9" ht="45" customHeight="1" x14ac:dyDescent="0.25">
      <c r="A7" s="2374"/>
      <c r="B7" s="2376"/>
      <c r="C7" s="2377"/>
      <c r="D7" s="1308" t="s">
        <v>1269</v>
      </c>
      <c r="E7" s="1308" t="s">
        <v>1270</v>
      </c>
      <c r="F7" s="1308" t="s">
        <v>1271</v>
      </c>
      <c r="G7" s="1308" t="s">
        <v>129</v>
      </c>
      <c r="H7" s="1308" t="s">
        <v>1255</v>
      </c>
      <c r="I7" s="1308" t="s">
        <v>1272</v>
      </c>
    </row>
    <row r="8" spans="1:9" ht="15" customHeight="1" x14ac:dyDescent="0.25">
      <c r="A8" s="1905" t="s">
        <v>132</v>
      </c>
      <c r="B8" s="682" t="s">
        <v>133</v>
      </c>
      <c r="C8" s="2098">
        <v>520</v>
      </c>
      <c r="D8" s="2099"/>
      <c r="E8" s="2099"/>
      <c r="F8" s="2098"/>
      <c r="G8" s="2098"/>
      <c r="H8" s="2099"/>
      <c r="I8" s="2099"/>
    </row>
    <row r="9" spans="1:9" ht="15" customHeight="1" thickBot="1" x14ac:dyDescent="0.3">
      <c r="A9" s="1910" t="s">
        <v>134</v>
      </c>
      <c r="B9" s="694" t="s">
        <v>212</v>
      </c>
      <c r="C9" s="2100">
        <v>360</v>
      </c>
      <c r="D9" s="2101"/>
      <c r="E9" s="2101"/>
      <c r="F9" s="2100"/>
      <c r="G9" s="2100"/>
      <c r="H9" s="2101"/>
      <c r="I9" s="2101"/>
    </row>
    <row r="10" spans="1:9" ht="15" customHeight="1" x14ac:dyDescent="0.25">
      <c r="A10" s="1915" t="s">
        <v>136</v>
      </c>
      <c r="B10" s="734" t="s">
        <v>1232</v>
      </c>
      <c r="C10" s="2102">
        <v>82</v>
      </c>
      <c r="D10" s="2103"/>
      <c r="E10" s="2103"/>
      <c r="F10" s="2103"/>
      <c r="G10" s="2103"/>
      <c r="H10" s="2103"/>
      <c r="I10" s="2103"/>
    </row>
    <row r="11" spans="1:9" ht="15" customHeight="1" x14ac:dyDescent="0.25">
      <c r="A11" s="1921" t="s">
        <v>138</v>
      </c>
      <c r="B11" s="682" t="s">
        <v>88</v>
      </c>
      <c r="C11" s="2104">
        <v>85</v>
      </c>
      <c r="D11" s="2105"/>
      <c r="E11" s="2105"/>
      <c r="F11" s="2105"/>
      <c r="G11" s="2105"/>
      <c r="H11" s="2105"/>
      <c r="I11" s="2105"/>
    </row>
    <row r="12" spans="1:9" ht="15" customHeight="1" x14ac:dyDescent="0.25">
      <c r="A12" s="1905" t="s">
        <v>140</v>
      </c>
      <c r="B12" s="682" t="s">
        <v>99</v>
      </c>
      <c r="C12" s="2104">
        <v>201</v>
      </c>
      <c r="D12" s="2105"/>
      <c r="E12" s="2105"/>
      <c r="F12" s="2105"/>
      <c r="G12" s="2105"/>
      <c r="H12" s="2105"/>
      <c r="I12" s="2105"/>
    </row>
    <row r="13" spans="1:9" ht="15" customHeight="1" x14ac:dyDescent="0.25">
      <c r="A13" s="1921" t="s">
        <v>141</v>
      </c>
      <c r="B13" s="682" t="s">
        <v>170</v>
      </c>
      <c r="C13" s="2104"/>
      <c r="D13" s="2105"/>
      <c r="E13" s="2105"/>
      <c r="F13" s="2105"/>
      <c r="G13" s="2105"/>
      <c r="H13" s="2105"/>
      <c r="I13" s="2105"/>
    </row>
    <row r="14" spans="1:9" ht="15" customHeight="1" x14ac:dyDescent="0.25">
      <c r="A14" s="1905" t="s">
        <v>143</v>
      </c>
      <c r="B14" s="682" t="s">
        <v>171</v>
      </c>
      <c r="C14" s="2104"/>
      <c r="D14" s="2105"/>
      <c r="E14" s="2105"/>
      <c r="F14" s="2105"/>
      <c r="G14" s="2105"/>
      <c r="H14" s="2105"/>
      <c r="I14" s="2105"/>
    </row>
    <row r="15" spans="1:9" ht="15" customHeight="1" x14ac:dyDescent="0.25">
      <c r="A15" s="1921" t="s">
        <v>145</v>
      </c>
      <c r="B15" s="682" t="s">
        <v>146</v>
      </c>
      <c r="C15" s="2104"/>
      <c r="D15" s="2105"/>
      <c r="E15" s="2105"/>
      <c r="F15" s="2105"/>
      <c r="G15" s="2105"/>
      <c r="H15" s="2105"/>
      <c r="I15" s="2105"/>
    </row>
    <row r="16" spans="1:9" ht="15" customHeight="1" x14ac:dyDescent="0.25">
      <c r="A16" s="1921" t="s">
        <v>147</v>
      </c>
      <c r="B16" s="319" t="s">
        <v>325</v>
      </c>
      <c r="C16" s="2106">
        <v>194.4</v>
      </c>
      <c r="D16" s="2107"/>
      <c r="E16" s="2107"/>
      <c r="F16" s="2107"/>
      <c r="G16" s="2107"/>
      <c r="H16" s="2107"/>
      <c r="I16" s="2107"/>
    </row>
    <row r="17" spans="1:10" ht="15" customHeight="1" x14ac:dyDescent="0.25">
      <c r="A17" s="1921" t="s">
        <v>181</v>
      </c>
      <c r="B17" s="269" t="s">
        <v>183</v>
      </c>
      <c r="C17" s="2106">
        <v>432</v>
      </c>
      <c r="D17" s="2107"/>
      <c r="E17" s="2107"/>
      <c r="F17" s="2107"/>
      <c r="G17" s="2107"/>
      <c r="H17" s="2107"/>
      <c r="I17" s="2107"/>
    </row>
    <row r="18" spans="1:10" ht="15" customHeight="1" x14ac:dyDescent="0.25">
      <c r="A18" s="1921" t="s">
        <v>182</v>
      </c>
      <c r="B18" s="269" t="s">
        <v>185</v>
      </c>
      <c r="C18" s="2106">
        <v>35</v>
      </c>
      <c r="D18" s="2107"/>
      <c r="E18" s="2107"/>
      <c r="F18" s="2107"/>
      <c r="G18" s="2107"/>
      <c r="H18" s="2107"/>
      <c r="I18" s="2107"/>
    </row>
    <row r="19" spans="1:10" ht="15" customHeight="1" x14ac:dyDescent="0.25">
      <c r="A19" s="1905" t="s">
        <v>184</v>
      </c>
      <c r="B19" s="269" t="s">
        <v>187</v>
      </c>
      <c r="C19" s="2106">
        <v>151</v>
      </c>
      <c r="D19" s="2107"/>
      <c r="E19" s="2107"/>
      <c r="F19" s="2107"/>
      <c r="G19" s="2107"/>
      <c r="H19" s="2107"/>
      <c r="I19" s="2107"/>
    </row>
    <row r="20" spans="1:10" ht="15" customHeight="1" thickBot="1" x14ac:dyDescent="0.3">
      <c r="A20" s="1910" t="s">
        <v>186</v>
      </c>
      <c r="B20" s="686" t="s">
        <v>189</v>
      </c>
      <c r="C20" s="2108">
        <v>84</v>
      </c>
      <c r="D20" s="2109"/>
      <c r="E20" s="2109"/>
      <c r="F20" s="2109"/>
      <c r="G20" s="2109"/>
      <c r="H20" s="2109"/>
      <c r="I20" s="2109"/>
    </row>
    <row r="21" spans="1:10" ht="15" customHeight="1" x14ac:dyDescent="0.25">
      <c r="A21" s="2352"/>
      <c r="B21" s="665" t="s">
        <v>172</v>
      </c>
      <c r="C21" s="2110"/>
      <c r="D21" s="2111"/>
      <c r="E21" s="2111"/>
      <c r="F21" s="2111"/>
      <c r="G21" s="2111"/>
      <c r="H21" s="2111"/>
      <c r="I21" s="2111"/>
    </row>
    <row r="22" spans="1:10" ht="15" customHeight="1" x14ac:dyDescent="0.25">
      <c r="A22" s="2737"/>
      <c r="B22" s="665" t="s">
        <v>173</v>
      </c>
      <c r="C22" s="2112"/>
      <c r="D22" s="1923"/>
      <c r="E22" s="1923"/>
      <c r="F22" s="1923"/>
      <c r="G22" s="1923"/>
      <c r="H22" s="1923"/>
      <c r="I22" s="1923"/>
    </row>
    <row r="23" spans="1:10" ht="15" customHeight="1" thickBot="1" x14ac:dyDescent="0.3">
      <c r="A23" s="2737"/>
      <c r="B23" s="705" t="s">
        <v>1273</v>
      </c>
      <c r="C23" s="2113"/>
      <c r="D23" s="2114"/>
      <c r="E23" s="2114"/>
      <c r="F23" s="2114"/>
      <c r="G23" s="2114"/>
      <c r="H23" s="2114"/>
      <c r="I23" s="2114"/>
    </row>
    <row r="24" spans="1:10" ht="15" customHeight="1" thickBot="1" x14ac:dyDescent="0.3">
      <c r="A24" s="2737"/>
      <c r="B24" s="665" t="s">
        <v>149</v>
      </c>
      <c r="C24" s="2115"/>
      <c r="D24" s="2116"/>
      <c r="E24" s="2116"/>
      <c r="F24" s="2117"/>
      <c r="G24" s="2117"/>
      <c r="H24" s="2117"/>
      <c r="I24" s="2117"/>
    </row>
    <row r="25" spans="1:10" ht="15" customHeight="1" thickTop="1" thickBot="1" x14ac:dyDescent="0.3">
      <c r="A25" s="2737"/>
      <c r="B25" s="2734" t="s">
        <v>150</v>
      </c>
      <c r="C25" s="2699"/>
      <c r="D25" s="2735"/>
      <c r="E25" s="2736"/>
      <c r="F25" s="2118"/>
      <c r="G25" s="2119"/>
      <c r="H25" s="2120"/>
      <c r="I25" s="2120"/>
      <c r="J25" s="47" t="s">
        <v>151</v>
      </c>
    </row>
    <row r="26" spans="1:10" ht="15" customHeight="1" thickBot="1" x14ac:dyDescent="0.3">
      <c r="A26" s="2737"/>
      <c r="B26" s="2371" t="s">
        <v>152</v>
      </c>
      <c r="C26" s="2700"/>
      <c r="D26" s="2700"/>
      <c r="E26" s="2372"/>
      <c r="F26" s="2121"/>
      <c r="G26" s="2122"/>
      <c r="H26" s="2121"/>
      <c r="I26" s="2121"/>
    </row>
    <row r="27" spans="1:10" ht="15" customHeight="1" thickTop="1" x14ac:dyDescent="0.25">
      <c r="F27" s="285"/>
      <c r="H27" s="2123"/>
    </row>
    <row r="28" spans="1:10" x14ac:dyDescent="0.25">
      <c r="B28" s="67" t="s">
        <v>109</v>
      </c>
    </row>
    <row r="29" spans="1:10" x14ac:dyDescent="0.25">
      <c r="B29" s="2161"/>
      <c r="C29" s="2161"/>
      <c r="D29" s="2089"/>
      <c r="E29" s="2089"/>
      <c r="F29" s="2089"/>
      <c r="G29" s="2089"/>
      <c r="H29" s="2089"/>
      <c r="I29" s="2089"/>
    </row>
    <row r="30" spans="1:10" x14ac:dyDescent="0.25">
      <c r="B30" s="2161"/>
      <c r="C30" s="2161"/>
      <c r="D30" s="2089"/>
      <c r="E30" s="2089"/>
      <c r="F30" s="2089"/>
      <c r="G30" s="2089"/>
      <c r="H30" s="2089"/>
      <c r="I30" s="2089"/>
    </row>
    <row r="31" spans="1:10" x14ac:dyDescent="0.25">
      <c r="D31" s="93"/>
      <c r="I31" s="2124"/>
    </row>
    <row r="32" spans="1:10" x14ac:dyDescent="0.25">
      <c r="A32" s="92" t="s">
        <v>151</v>
      </c>
      <c r="B32" s="47" t="s">
        <v>153</v>
      </c>
    </row>
    <row r="33" spans="1:9" x14ac:dyDescent="0.25">
      <c r="B33" s="47" t="str">
        <f>+B8</f>
        <v>Fertigungsmaterial</v>
      </c>
      <c r="C33" s="2158"/>
    </row>
    <row r="34" spans="1:9" x14ac:dyDescent="0.25">
      <c r="B34" s="47" t="s">
        <v>154</v>
      </c>
      <c r="C34" s="2158"/>
    </row>
    <row r="35" spans="1:9" x14ac:dyDescent="0.25">
      <c r="B35" s="47" t="str">
        <f>+B9</f>
        <v>Fertigunglöhne</v>
      </c>
      <c r="C35" s="2158"/>
    </row>
    <row r="36" spans="1:9" x14ac:dyDescent="0.25">
      <c r="B36" s="369" t="s">
        <v>1274</v>
      </c>
      <c r="C36" s="2159"/>
    </row>
    <row r="37" spans="1:9" x14ac:dyDescent="0.25">
      <c r="B37" s="67" t="s">
        <v>156</v>
      </c>
      <c r="C37" s="2160"/>
    </row>
    <row r="39" spans="1:9" ht="15" customHeight="1" x14ac:dyDescent="0.25">
      <c r="A39" s="1532" t="s">
        <v>40</v>
      </c>
    </row>
    <row r="40" spans="1:9" ht="17.100000000000001" customHeight="1" x14ac:dyDescent="0.25">
      <c r="A40" s="1902" t="s">
        <v>940</v>
      </c>
      <c r="B40" s="1903"/>
      <c r="C40" s="1903"/>
      <c r="D40" s="1903"/>
      <c r="E40" s="1903"/>
      <c r="F40" s="1903"/>
      <c r="G40" s="1903"/>
      <c r="H40" s="1903"/>
      <c r="I40" s="1904"/>
    </row>
    <row r="41" spans="1:9" ht="17.100000000000001" customHeight="1" x14ac:dyDescent="0.25">
      <c r="A41" s="2373" t="s">
        <v>124</v>
      </c>
      <c r="B41" s="2375" t="s">
        <v>125</v>
      </c>
      <c r="C41" s="2377" t="s">
        <v>195</v>
      </c>
      <c r="D41" s="2378" t="s">
        <v>1268</v>
      </c>
      <c r="E41" s="2379"/>
      <c r="F41" s="2378" t="s">
        <v>162</v>
      </c>
      <c r="G41" s="2379"/>
      <c r="H41" s="2379"/>
      <c r="I41" s="2380"/>
    </row>
    <row r="42" spans="1:9" ht="44.25" customHeight="1" x14ac:dyDescent="0.25">
      <c r="A42" s="2374"/>
      <c r="B42" s="2376"/>
      <c r="C42" s="2377"/>
      <c r="D42" s="1308" t="s">
        <v>1269</v>
      </c>
      <c r="E42" s="1308" t="s">
        <v>1270</v>
      </c>
      <c r="F42" s="1308" t="s">
        <v>1271</v>
      </c>
      <c r="G42" s="1308" t="s">
        <v>129</v>
      </c>
      <c r="H42" s="1308" t="s">
        <v>1255</v>
      </c>
      <c r="I42" s="1308" t="s">
        <v>1272</v>
      </c>
    </row>
    <row r="43" spans="1:9" ht="15" customHeight="1" x14ac:dyDescent="0.25">
      <c r="A43" s="1905" t="s">
        <v>132</v>
      </c>
      <c r="B43" s="682" t="s">
        <v>133</v>
      </c>
      <c r="C43" s="2098">
        <v>520</v>
      </c>
      <c r="D43" s="2099"/>
      <c r="E43" s="2099"/>
      <c r="F43" s="2098"/>
      <c r="G43" s="2098"/>
      <c r="H43" s="2099"/>
      <c r="I43" s="2099"/>
    </row>
    <row r="44" spans="1:9" ht="15" customHeight="1" thickBot="1" x14ac:dyDescent="0.3">
      <c r="A44" s="1910" t="s">
        <v>134</v>
      </c>
      <c r="B44" s="694" t="s">
        <v>212</v>
      </c>
      <c r="C44" s="2100">
        <v>360</v>
      </c>
      <c r="D44" s="2101"/>
      <c r="E44" s="2101"/>
      <c r="F44" s="2100"/>
      <c r="G44" s="2100"/>
      <c r="H44" s="2101"/>
      <c r="I44" s="2101"/>
    </row>
    <row r="45" spans="1:9" ht="15" customHeight="1" x14ac:dyDescent="0.25">
      <c r="A45" s="1915" t="s">
        <v>136</v>
      </c>
      <c r="B45" s="734" t="s">
        <v>1232</v>
      </c>
      <c r="C45" s="2103">
        <v>73</v>
      </c>
      <c r="D45" s="2125"/>
      <c r="E45" s="2103"/>
      <c r="F45" s="2103"/>
      <c r="G45" s="2103"/>
      <c r="H45" s="2103"/>
      <c r="I45" s="2103"/>
    </row>
    <row r="46" spans="1:9" ht="15" customHeight="1" x14ac:dyDescent="0.25">
      <c r="A46" s="1921" t="s">
        <v>138</v>
      </c>
      <c r="B46" s="682" t="s">
        <v>88</v>
      </c>
      <c r="C46" s="2105">
        <v>82</v>
      </c>
      <c r="D46" s="2099"/>
      <c r="E46" s="2105"/>
      <c r="F46" s="2105"/>
      <c r="G46" s="2105"/>
      <c r="H46" s="2105"/>
      <c r="I46" s="2105"/>
    </row>
    <row r="47" spans="1:9" ht="15" customHeight="1" x14ac:dyDescent="0.25">
      <c r="A47" s="1905" t="s">
        <v>140</v>
      </c>
      <c r="B47" s="682" t="s">
        <v>99</v>
      </c>
      <c r="C47" s="2105">
        <v>201</v>
      </c>
      <c r="D47" s="2099"/>
      <c r="E47" s="2105"/>
      <c r="F47" s="2105"/>
      <c r="G47" s="2105"/>
      <c r="H47" s="2105"/>
      <c r="I47" s="2105"/>
    </row>
    <row r="48" spans="1:9" ht="15" customHeight="1" x14ac:dyDescent="0.25">
      <c r="A48" s="1921" t="s">
        <v>141</v>
      </c>
      <c r="B48" s="682" t="s">
        <v>170</v>
      </c>
      <c r="C48" s="2105"/>
      <c r="D48" s="2099"/>
      <c r="E48" s="2105"/>
      <c r="F48" s="2105"/>
      <c r="G48" s="2105"/>
      <c r="H48" s="2105"/>
      <c r="I48" s="2105"/>
    </row>
    <row r="49" spans="1:9" ht="15" customHeight="1" x14ac:dyDescent="0.25">
      <c r="A49" s="1905" t="s">
        <v>143</v>
      </c>
      <c r="B49" s="682" t="s">
        <v>171</v>
      </c>
      <c r="C49" s="2105"/>
      <c r="D49" s="2099"/>
      <c r="E49" s="2105"/>
      <c r="F49" s="2105"/>
      <c r="G49" s="2105"/>
      <c r="H49" s="2105"/>
      <c r="I49" s="2105"/>
    </row>
    <row r="50" spans="1:9" ht="15" customHeight="1" x14ac:dyDescent="0.25">
      <c r="A50" s="1921" t="s">
        <v>145</v>
      </c>
      <c r="B50" s="682" t="s">
        <v>146</v>
      </c>
      <c r="C50" s="2105"/>
      <c r="D50" s="2099"/>
      <c r="E50" s="2105"/>
      <c r="F50" s="2105"/>
      <c r="G50" s="2105"/>
      <c r="H50" s="2105"/>
      <c r="I50" s="2105"/>
    </row>
    <row r="51" spans="1:9" ht="15" customHeight="1" x14ac:dyDescent="0.25">
      <c r="A51" s="1921" t="s">
        <v>147</v>
      </c>
      <c r="B51" s="319" t="s">
        <v>325</v>
      </c>
      <c r="C51" s="2107">
        <v>194.4</v>
      </c>
      <c r="D51" s="2126"/>
      <c r="E51" s="2107"/>
      <c r="F51" s="2107"/>
      <c r="G51" s="2107"/>
      <c r="H51" s="2107"/>
      <c r="I51" s="2107"/>
    </row>
    <row r="52" spans="1:9" ht="15" customHeight="1" x14ac:dyDescent="0.25">
      <c r="A52" s="1921" t="s">
        <v>181</v>
      </c>
      <c r="B52" s="269" t="s">
        <v>183</v>
      </c>
      <c r="C52" s="2107">
        <v>432</v>
      </c>
      <c r="D52" s="2126"/>
      <c r="E52" s="2107"/>
      <c r="F52" s="2107"/>
      <c r="G52" s="2107"/>
      <c r="H52" s="2107"/>
      <c r="I52" s="2107"/>
    </row>
    <row r="53" spans="1:9" ht="15" customHeight="1" x14ac:dyDescent="0.25">
      <c r="A53" s="1921" t="s">
        <v>182</v>
      </c>
      <c r="B53" s="269" t="s">
        <v>185</v>
      </c>
      <c r="C53" s="2107">
        <v>35</v>
      </c>
      <c r="D53" s="2126"/>
      <c r="E53" s="2107"/>
      <c r="F53" s="2107"/>
      <c r="G53" s="2107"/>
      <c r="H53" s="2107"/>
      <c r="I53" s="2107"/>
    </row>
    <row r="54" spans="1:9" ht="15" customHeight="1" x14ac:dyDescent="0.25">
      <c r="A54" s="1905" t="s">
        <v>184</v>
      </c>
      <c r="B54" s="269" t="s">
        <v>187</v>
      </c>
      <c r="C54" s="2107">
        <v>151</v>
      </c>
      <c r="D54" s="2126"/>
      <c r="E54" s="2107"/>
      <c r="F54" s="2107"/>
      <c r="G54" s="2107"/>
      <c r="H54" s="2107"/>
      <c r="I54" s="2107"/>
    </row>
    <row r="55" spans="1:9" ht="15" customHeight="1" thickBot="1" x14ac:dyDescent="0.3">
      <c r="A55" s="1910" t="s">
        <v>186</v>
      </c>
      <c r="B55" s="686" t="s">
        <v>189</v>
      </c>
      <c r="C55" s="2108">
        <v>84</v>
      </c>
      <c r="D55" s="2127"/>
      <c r="E55" s="2108"/>
      <c r="F55" s="2108"/>
      <c r="G55" s="2108"/>
      <c r="H55" s="2108"/>
      <c r="I55" s="2108"/>
    </row>
    <row r="56" spans="1:9" ht="15" customHeight="1" x14ac:dyDescent="0.25">
      <c r="A56" s="2351"/>
      <c r="B56" s="665" t="s">
        <v>172</v>
      </c>
      <c r="C56" s="2110"/>
      <c r="D56" s="2128"/>
      <c r="E56" s="2110"/>
      <c r="F56" s="2110"/>
      <c r="G56" s="2110"/>
      <c r="H56" s="2110"/>
      <c r="I56" s="2110"/>
    </row>
    <row r="57" spans="1:9" ht="15" customHeight="1" x14ac:dyDescent="0.25">
      <c r="A57" s="2351"/>
      <c r="B57" s="665" t="s">
        <v>173</v>
      </c>
      <c r="C57" s="2112"/>
      <c r="D57" s="2129"/>
      <c r="E57" s="2112"/>
      <c r="F57" s="2112"/>
      <c r="G57" s="2112"/>
      <c r="H57" s="2112"/>
      <c r="I57" s="2112"/>
    </row>
    <row r="58" spans="1:9" ht="15" customHeight="1" thickBot="1" x14ac:dyDescent="0.3">
      <c r="A58" s="2351"/>
      <c r="B58" s="705" t="s">
        <v>1273</v>
      </c>
      <c r="C58" s="2113"/>
      <c r="D58" s="2130"/>
      <c r="E58" s="2113"/>
      <c r="F58" s="2113"/>
      <c r="G58" s="2113"/>
      <c r="H58" s="2113"/>
      <c r="I58" s="2113"/>
    </row>
    <row r="59" spans="1:9" ht="15" customHeight="1" x14ac:dyDescent="0.25">
      <c r="A59" s="2351"/>
      <c r="B59" s="665" t="s">
        <v>149</v>
      </c>
      <c r="C59" s="2131"/>
      <c r="D59" s="2132"/>
      <c r="E59" s="2132"/>
      <c r="F59" s="2117"/>
      <c r="G59" s="2117"/>
      <c r="H59" s="2117"/>
      <c r="I59" s="2117"/>
    </row>
    <row r="60" spans="1:9" ht="15" customHeight="1" thickBot="1" x14ac:dyDescent="0.3">
      <c r="A60" s="2351"/>
      <c r="B60" s="2734" t="s">
        <v>150</v>
      </c>
      <c r="C60" s="2735"/>
      <c r="D60" s="2735"/>
      <c r="E60" s="2736"/>
      <c r="F60" s="2133"/>
      <c r="G60" s="2134"/>
      <c r="H60" s="2135"/>
      <c r="I60" s="2135"/>
    </row>
    <row r="61" spans="1:9" ht="15" customHeight="1" thickBot="1" x14ac:dyDescent="0.3">
      <c r="A61" s="2352"/>
      <c r="B61" s="2371" t="s">
        <v>152</v>
      </c>
      <c r="C61" s="2700"/>
      <c r="D61" s="2700"/>
      <c r="E61" s="2372"/>
      <c r="F61" s="2121"/>
      <c r="G61" s="2122"/>
      <c r="H61" s="2121"/>
      <c r="I61" s="2121"/>
    </row>
    <row r="62" spans="1:9" ht="15.75" thickTop="1" x14ac:dyDescent="0.25">
      <c r="F62" s="285"/>
      <c r="H62" s="2123"/>
    </row>
    <row r="63" spans="1:9" x14ac:dyDescent="0.25">
      <c r="B63" s="67" t="s">
        <v>109</v>
      </c>
    </row>
    <row r="64" spans="1:9" x14ac:dyDescent="0.25">
      <c r="B64" s="2161"/>
      <c r="C64" s="2161"/>
      <c r="D64" s="2089"/>
      <c r="E64" s="2089"/>
      <c r="F64" s="2089"/>
      <c r="G64" s="2089"/>
      <c r="H64" s="2089"/>
      <c r="I64" s="2089"/>
    </row>
    <row r="65" spans="1:9" x14ac:dyDescent="0.25">
      <c r="B65" s="2161"/>
      <c r="C65" s="2161"/>
      <c r="D65" s="2089"/>
      <c r="E65" s="2089"/>
      <c r="F65" s="2089"/>
      <c r="G65" s="2089"/>
      <c r="H65" s="2089"/>
      <c r="I65" s="2089"/>
    </row>
    <row r="66" spans="1:9" x14ac:dyDescent="0.25">
      <c r="D66" s="93"/>
      <c r="I66" s="2124"/>
    </row>
    <row r="67" spans="1:9" x14ac:dyDescent="0.25">
      <c r="A67" s="92" t="s">
        <v>151</v>
      </c>
      <c r="B67" s="47" t="s">
        <v>153</v>
      </c>
    </row>
    <row r="68" spans="1:9" x14ac:dyDescent="0.25">
      <c r="B68" s="47" t="str">
        <f>+B43</f>
        <v>Fertigungsmaterial</v>
      </c>
      <c r="C68" s="2158"/>
    </row>
    <row r="69" spans="1:9" x14ac:dyDescent="0.25">
      <c r="B69" s="47" t="s">
        <v>154</v>
      </c>
      <c r="C69" s="2158"/>
    </row>
    <row r="70" spans="1:9" x14ac:dyDescent="0.25">
      <c r="B70" s="47" t="str">
        <f>+B44</f>
        <v>Fertigunglöhne</v>
      </c>
      <c r="C70" s="2158"/>
    </row>
    <row r="71" spans="1:9" x14ac:dyDescent="0.25">
      <c r="B71" s="369" t="s">
        <v>1274</v>
      </c>
      <c r="C71" s="2159"/>
    </row>
    <row r="72" spans="1:9" s="362" customFormat="1" ht="17.100000000000001" customHeight="1" x14ac:dyDescent="0.25">
      <c r="B72" s="441" t="s">
        <v>156</v>
      </c>
      <c r="C72" s="2162"/>
      <c r="D72" s="376"/>
      <c r="E72" s="376"/>
    </row>
  </sheetData>
  <mergeCells count="16">
    <mergeCell ref="F41:I41"/>
    <mergeCell ref="A6:A7"/>
    <mergeCell ref="B6:B7"/>
    <mergeCell ref="C6:C7"/>
    <mergeCell ref="D6:E6"/>
    <mergeCell ref="F6:I6"/>
    <mergeCell ref="A21:A26"/>
    <mergeCell ref="B25:E25"/>
    <mergeCell ref="B26:E26"/>
    <mergeCell ref="A56:A61"/>
    <mergeCell ref="B60:E60"/>
    <mergeCell ref="B61:E61"/>
    <mergeCell ref="A41:A42"/>
    <mergeCell ref="B41:B42"/>
    <mergeCell ref="C41:C42"/>
    <mergeCell ref="D41:E41"/>
  </mergeCells>
  <pageMargins left="0.78740157480314965" right="0.78740157480314965" top="1.2204724409448819" bottom="0.70866141732283472" header="0" footer="0"/>
  <pageSetup paperSize="9" scale="90" orientation="portrait" r:id="rId1"/>
  <headerFooter alignWithMargins="0"/>
  <rowBreaks count="1" manualBreakCount="1">
    <brk id="38" max="16383" man="1"/>
  </rowBreak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9"/>
  </sheetPr>
  <dimension ref="A1:F45"/>
  <sheetViews>
    <sheetView zoomScaleNormal="100" zoomScalePageLayoutView="205" workbookViewId="0">
      <selection activeCell="A3" sqref="A3"/>
    </sheetView>
  </sheetViews>
  <sheetFormatPr baseColWidth="10" defaultColWidth="10.85546875" defaultRowHeight="15" x14ac:dyDescent="0.25"/>
  <cols>
    <col min="1" max="1" width="2.7109375" style="1469" customWidth="1"/>
    <col min="2" max="2" width="26" style="1870" customWidth="1"/>
    <col min="3" max="3" width="7.140625" style="2136" customWidth="1"/>
    <col min="4" max="4" width="10.85546875" style="1469" bestFit="1" customWidth="1"/>
    <col min="5" max="5" width="12" style="1469" bestFit="1" customWidth="1"/>
    <col min="6" max="16384" width="10.85546875" style="1469"/>
  </cols>
  <sheetData>
    <row r="1" spans="1:5" x14ac:dyDescent="0.25">
      <c r="A1" s="1864" t="s">
        <v>1275</v>
      </c>
      <c r="C1" s="1867"/>
    </row>
    <row r="2" spans="1:5" x14ac:dyDescent="0.25">
      <c r="A2" s="1470" t="s">
        <v>941</v>
      </c>
      <c r="C2" s="1867"/>
    </row>
    <row r="3" spans="1:5" x14ac:dyDescent="0.25">
      <c r="A3" s="1870"/>
      <c r="C3" s="1867"/>
    </row>
    <row r="4" spans="1:5" x14ac:dyDescent="0.25">
      <c r="A4" s="1864" t="s">
        <v>1276</v>
      </c>
      <c r="C4" s="1867"/>
    </row>
    <row r="5" spans="1:5" x14ac:dyDescent="0.25">
      <c r="B5" s="1870" t="s">
        <v>133</v>
      </c>
      <c r="D5" s="1477"/>
      <c r="E5" s="1437"/>
    </row>
    <row r="6" spans="1:5" x14ac:dyDescent="0.25">
      <c r="A6" s="1430" t="s">
        <v>21</v>
      </c>
      <c r="B6" s="2080"/>
      <c r="C6" s="2164"/>
      <c r="D6" s="1495"/>
      <c r="E6" s="1477"/>
    </row>
    <row r="7" spans="1:5" x14ac:dyDescent="0.25">
      <c r="A7" s="2137"/>
      <c r="B7" s="1870" t="s">
        <v>241</v>
      </c>
      <c r="D7" s="1477"/>
      <c r="E7" s="1437"/>
    </row>
    <row r="8" spans="1:5" x14ac:dyDescent="0.25">
      <c r="A8" s="1430" t="s">
        <v>21</v>
      </c>
      <c r="B8" s="2080"/>
      <c r="C8" s="2164"/>
      <c r="D8" s="1495"/>
      <c r="E8" s="1477"/>
    </row>
    <row r="9" spans="1:5" x14ac:dyDescent="0.25">
      <c r="A9" s="2137"/>
      <c r="B9" s="1870" t="s">
        <v>942</v>
      </c>
      <c r="D9" s="1477"/>
      <c r="E9" s="1437"/>
    </row>
    <row r="10" spans="1:5" x14ac:dyDescent="0.25">
      <c r="A10" s="1430" t="s">
        <v>21</v>
      </c>
      <c r="B10" s="2080"/>
      <c r="C10" s="2164"/>
      <c r="D10" s="1495"/>
      <c r="E10" s="1495"/>
    </row>
    <row r="11" spans="1:5" x14ac:dyDescent="0.25">
      <c r="A11" s="2137"/>
      <c r="B11" s="1870" t="s">
        <v>221</v>
      </c>
      <c r="D11" s="1437"/>
      <c r="E11" s="1477"/>
    </row>
    <row r="12" spans="1:5" x14ac:dyDescent="0.25">
      <c r="A12" s="1430" t="s">
        <v>21</v>
      </c>
      <c r="B12" s="1860" t="s">
        <v>549</v>
      </c>
      <c r="C12" s="2165"/>
      <c r="D12" s="1437"/>
      <c r="E12" s="2163"/>
    </row>
    <row r="13" spans="1:5" x14ac:dyDescent="0.25">
      <c r="A13" s="1430" t="s">
        <v>21</v>
      </c>
      <c r="B13" s="1863" t="s">
        <v>550</v>
      </c>
      <c r="C13" s="2164"/>
      <c r="D13" s="1462"/>
      <c r="E13" s="1495"/>
    </row>
    <row r="14" spans="1:5" x14ac:dyDescent="0.25">
      <c r="A14" s="2137"/>
      <c r="B14" s="2166"/>
      <c r="D14" s="1437"/>
      <c r="E14" s="1477"/>
    </row>
    <row r="15" spans="1:5" x14ac:dyDescent="0.25">
      <c r="A15" s="1430" t="s">
        <v>21</v>
      </c>
      <c r="B15" s="1863" t="s">
        <v>230</v>
      </c>
      <c r="C15" s="2164"/>
      <c r="D15" s="1462"/>
      <c r="E15" s="1495"/>
    </row>
    <row r="16" spans="1:5" x14ac:dyDescent="0.25">
      <c r="A16" s="2137"/>
      <c r="B16" s="1870" t="s">
        <v>224</v>
      </c>
      <c r="D16" s="2138">
        <v>1</v>
      </c>
      <c r="E16" s="1477"/>
    </row>
    <row r="17" spans="1:6" x14ac:dyDescent="0.25">
      <c r="A17" s="2137"/>
      <c r="B17" s="1864" t="s">
        <v>236</v>
      </c>
      <c r="C17" s="1867"/>
      <c r="D17" s="2139">
        <v>200</v>
      </c>
      <c r="E17" s="1483"/>
      <c r="F17" s="1469" t="s">
        <v>943</v>
      </c>
    </row>
    <row r="18" spans="1:6" x14ac:dyDescent="0.25">
      <c r="D18" s="2138"/>
    </row>
    <row r="19" spans="1:6" x14ac:dyDescent="0.25">
      <c r="A19" s="1864" t="s">
        <v>1277</v>
      </c>
      <c r="C19" s="1867"/>
    </row>
    <row r="20" spans="1:6" x14ac:dyDescent="0.25">
      <c r="B20" s="1870" t="s">
        <v>133</v>
      </c>
      <c r="D20" s="1477"/>
      <c r="E20" s="1437"/>
    </row>
    <row r="21" spans="1:6" x14ac:dyDescent="0.25">
      <c r="A21" s="1430" t="s">
        <v>21</v>
      </c>
      <c r="B21" s="2080"/>
      <c r="C21" s="2164"/>
      <c r="D21" s="1495"/>
      <c r="E21" s="1477"/>
    </row>
    <row r="22" spans="1:6" x14ac:dyDescent="0.25">
      <c r="A22" s="2137"/>
      <c r="B22" s="1870" t="s">
        <v>241</v>
      </c>
      <c r="D22" s="1477"/>
      <c r="E22" s="1437"/>
    </row>
    <row r="23" spans="1:6" x14ac:dyDescent="0.25">
      <c r="A23" s="1430" t="s">
        <v>21</v>
      </c>
      <c r="B23" s="2080"/>
      <c r="C23" s="2164"/>
      <c r="D23" s="1495"/>
      <c r="E23" s="1477"/>
    </row>
    <row r="24" spans="1:6" x14ac:dyDescent="0.25">
      <c r="A24" s="2137"/>
      <c r="B24" s="1870" t="s">
        <v>942</v>
      </c>
      <c r="D24" s="1477"/>
      <c r="E24" s="1437"/>
    </row>
    <row r="25" spans="1:6" x14ac:dyDescent="0.25">
      <c r="A25" s="1430" t="s">
        <v>21</v>
      </c>
      <c r="B25" s="2080"/>
      <c r="C25" s="2164"/>
      <c r="D25" s="1495"/>
      <c r="E25" s="1495"/>
    </row>
    <row r="26" spans="1:6" x14ac:dyDescent="0.25">
      <c r="A26" s="2137"/>
      <c r="B26" s="1870" t="s">
        <v>221</v>
      </c>
      <c r="D26" s="1437"/>
      <c r="E26" s="1477"/>
    </row>
    <row r="27" spans="1:6" x14ac:dyDescent="0.25">
      <c r="A27" s="1430" t="s">
        <v>21</v>
      </c>
      <c r="B27" s="1860" t="s">
        <v>549</v>
      </c>
      <c r="C27" s="2165"/>
      <c r="D27" s="1437"/>
      <c r="E27" s="2163"/>
    </row>
    <row r="28" spans="1:6" x14ac:dyDescent="0.25">
      <c r="A28" s="1430" t="s">
        <v>21</v>
      </c>
      <c r="B28" s="1863" t="s">
        <v>550</v>
      </c>
      <c r="C28" s="2164"/>
      <c r="D28" s="1462"/>
      <c r="E28" s="1495"/>
    </row>
    <row r="29" spans="1:6" x14ac:dyDescent="0.25">
      <c r="A29" s="2137"/>
      <c r="B29" s="2166"/>
      <c r="D29" s="1437"/>
      <c r="E29" s="1477"/>
    </row>
    <row r="30" spans="1:6" x14ac:dyDescent="0.25">
      <c r="A30" s="1430" t="s">
        <v>21</v>
      </c>
      <c r="B30" s="2140" t="s">
        <v>230</v>
      </c>
      <c r="C30" s="2167"/>
      <c r="D30" s="1747"/>
      <c r="E30" s="1478"/>
    </row>
    <row r="31" spans="1:6" x14ac:dyDescent="0.25">
      <c r="B31" s="1870" t="s">
        <v>236</v>
      </c>
      <c r="D31" s="2138">
        <v>200</v>
      </c>
      <c r="E31" s="1477"/>
    </row>
    <row r="33" spans="1:5" x14ac:dyDescent="0.25">
      <c r="A33" s="1470" t="s">
        <v>1278</v>
      </c>
      <c r="C33" s="1867"/>
    </row>
    <row r="34" spans="1:5" x14ac:dyDescent="0.25">
      <c r="B34" s="1870" t="s">
        <v>133</v>
      </c>
      <c r="D34" s="1477"/>
      <c r="E34" s="1437"/>
    </row>
    <row r="35" spans="1:5" x14ac:dyDescent="0.25">
      <c r="A35" s="1430" t="s">
        <v>21</v>
      </c>
      <c r="B35" s="2080"/>
      <c r="C35" s="2164"/>
      <c r="D35" s="1495"/>
      <c r="E35" s="1477"/>
    </row>
    <row r="36" spans="1:5" x14ac:dyDescent="0.25">
      <c r="A36" s="2137"/>
      <c r="B36" s="1870" t="s">
        <v>241</v>
      </c>
      <c r="D36" s="1477"/>
      <c r="E36" s="1437"/>
    </row>
    <row r="37" spans="1:5" x14ac:dyDescent="0.25">
      <c r="A37" s="1430" t="s">
        <v>21</v>
      </c>
      <c r="B37" s="2080"/>
      <c r="C37" s="2164"/>
      <c r="D37" s="1495"/>
      <c r="E37" s="1477"/>
    </row>
    <row r="38" spans="1:5" x14ac:dyDescent="0.25">
      <c r="A38" s="2137"/>
      <c r="B38" s="1870" t="s">
        <v>942</v>
      </c>
      <c r="D38" s="1477"/>
      <c r="E38" s="1437"/>
    </row>
    <row r="39" spans="1:5" x14ac:dyDescent="0.25">
      <c r="A39" s="1430" t="s">
        <v>21</v>
      </c>
      <c r="B39" s="2080"/>
      <c r="C39" s="2164"/>
      <c r="D39" s="1495"/>
      <c r="E39" s="1495"/>
    </row>
    <row r="40" spans="1:5" x14ac:dyDescent="0.25">
      <c r="A40" s="2137"/>
      <c r="B40" s="1870" t="s">
        <v>221</v>
      </c>
      <c r="D40" s="1437"/>
      <c r="E40" s="1477"/>
    </row>
    <row r="41" spans="1:5" x14ac:dyDescent="0.25">
      <c r="A41" s="1430" t="s">
        <v>21</v>
      </c>
      <c r="B41" s="1860" t="s">
        <v>549</v>
      </c>
      <c r="C41" s="2165"/>
      <c r="D41" s="1437"/>
      <c r="E41" s="2163"/>
    </row>
    <row r="42" spans="1:5" x14ac:dyDescent="0.25">
      <c r="A42" s="1430" t="s">
        <v>21</v>
      </c>
      <c r="B42" s="1863" t="s">
        <v>550</v>
      </c>
      <c r="C42" s="2164"/>
      <c r="D42" s="1462"/>
      <c r="E42" s="1495"/>
    </row>
    <row r="43" spans="1:5" x14ac:dyDescent="0.25">
      <c r="A43" s="2137"/>
      <c r="B43" s="2166"/>
      <c r="D43" s="1437"/>
      <c r="E43" s="1477"/>
    </row>
    <row r="44" spans="1:5" x14ac:dyDescent="0.25">
      <c r="A44" s="1430" t="s">
        <v>21</v>
      </c>
      <c r="B44" s="2140" t="s">
        <v>230</v>
      </c>
      <c r="C44" s="2167"/>
      <c r="D44" s="1747"/>
      <c r="E44" s="1478"/>
    </row>
    <row r="45" spans="1:5" x14ac:dyDescent="0.25">
      <c r="B45" s="1870" t="s">
        <v>236</v>
      </c>
      <c r="D45" s="2138">
        <v>200</v>
      </c>
      <c r="E45" s="1477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theme="9"/>
  </sheetPr>
  <dimension ref="A1:M47"/>
  <sheetViews>
    <sheetView zoomScaleNormal="100" zoomScalePageLayoutView="170" workbookViewId="0">
      <selection activeCell="A4" sqref="A4"/>
    </sheetView>
  </sheetViews>
  <sheetFormatPr baseColWidth="10" defaultColWidth="10.85546875" defaultRowHeight="15" x14ac:dyDescent="0.25"/>
  <cols>
    <col min="1" max="1" width="2.7109375" style="1469" customWidth="1"/>
    <col min="2" max="2" width="3.42578125" style="1870" customWidth="1"/>
    <col min="3" max="3" width="6.5703125" style="1870" customWidth="1"/>
    <col min="4" max="4" width="6.42578125" style="1870" customWidth="1"/>
    <col min="5" max="5" width="17.42578125" style="1870" customWidth="1"/>
    <col min="6" max="6" width="10" style="1870" customWidth="1"/>
    <col min="7" max="7" width="13.42578125" style="1469" customWidth="1"/>
    <col min="8" max="8" width="13.42578125" style="1437" customWidth="1"/>
    <col min="9" max="9" width="11.7109375" style="1469" bestFit="1" customWidth="1"/>
    <col min="10" max="10" width="10.42578125" style="1469" bestFit="1" customWidth="1"/>
    <col min="11" max="11" width="32.140625" style="1469" customWidth="1"/>
    <col min="12" max="16384" width="10.85546875" style="1469"/>
  </cols>
  <sheetData>
    <row r="1" spans="1:13" x14ac:dyDescent="0.25">
      <c r="A1" s="1864" t="s">
        <v>944</v>
      </c>
    </row>
    <row r="2" spans="1:13" x14ac:dyDescent="0.25">
      <c r="A2" s="1870" t="s">
        <v>945</v>
      </c>
    </row>
    <row r="3" spans="1:13" x14ac:dyDescent="0.25">
      <c r="A3" s="1096" t="s">
        <v>808</v>
      </c>
      <c r="J3" s="1096"/>
    </row>
    <row r="4" spans="1:13" x14ac:dyDescent="0.25">
      <c r="A4" s="1870"/>
    </row>
    <row r="5" spans="1:13" x14ac:dyDescent="0.25">
      <c r="A5" s="1864" t="s">
        <v>3</v>
      </c>
    </row>
    <row r="6" spans="1:13" x14ac:dyDescent="0.25">
      <c r="B6" s="1870" t="s">
        <v>223</v>
      </c>
      <c r="F6" s="1469"/>
      <c r="G6" s="1477"/>
    </row>
    <row r="7" spans="1:13" x14ac:dyDescent="0.25">
      <c r="A7" s="1430" t="s">
        <v>21</v>
      </c>
      <c r="B7" s="1863" t="s">
        <v>230</v>
      </c>
      <c r="C7" s="1863"/>
      <c r="D7" s="1863"/>
      <c r="E7" s="1863"/>
      <c r="F7" s="2149"/>
      <c r="G7" s="1495"/>
    </row>
    <row r="8" spans="1:13" x14ac:dyDescent="0.25">
      <c r="A8" s="2137"/>
      <c r="B8" s="1870" t="s">
        <v>236</v>
      </c>
      <c r="F8" s="1469"/>
      <c r="G8" s="1477"/>
    </row>
    <row r="9" spans="1:13" x14ac:dyDescent="0.25">
      <c r="A9" s="1430" t="s">
        <v>21</v>
      </c>
      <c r="B9" s="2080"/>
      <c r="C9" s="2080"/>
      <c r="D9" s="2080"/>
      <c r="E9" s="1863"/>
      <c r="F9" s="2141"/>
      <c r="G9" s="1495"/>
    </row>
    <row r="10" spans="1:13" x14ac:dyDescent="0.25">
      <c r="A10" s="2137"/>
      <c r="B10" s="1870" t="s">
        <v>249</v>
      </c>
      <c r="F10" s="1469"/>
      <c r="G10" s="1477"/>
    </row>
    <row r="11" spans="1:13" x14ac:dyDescent="0.25">
      <c r="A11" s="1430" t="s">
        <v>21</v>
      </c>
      <c r="B11" s="1863" t="s">
        <v>250</v>
      </c>
      <c r="C11" s="1863"/>
      <c r="D11" s="1863"/>
      <c r="E11" s="1863"/>
      <c r="F11" s="2150"/>
      <c r="G11" s="1495"/>
    </row>
    <row r="12" spans="1:13" x14ac:dyDescent="0.25">
      <c r="A12" s="2137"/>
      <c r="B12" s="2166"/>
      <c r="C12" s="2166"/>
      <c r="D12" s="2166"/>
      <c r="F12" s="1469"/>
      <c r="G12" s="1477"/>
      <c r="I12" s="2142"/>
      <c r="J12" s="2142"/>
      <c r="K12" s="2142"/>
      <c r="L12" s="2142"/>
      <c r="M12" s="2142"/>
    </row>
    <row r="13" spans="1:13" x14ac:dyDescent="0.25">
      <c r="A13" s="1430" t="s">
        <v>21</v>
      </c>
      <c r="B13" s="1863" t="s">
        <v>13</v>
      </c>
      <c r="C13" s="1863"/>
      <c r="D13" s="1863"/>
      <c r="E13" s="1863"/>
      <c r="F13" s="2149"/>
      <c r="G13" s="1495"/>
      <c r="I13" s="2142"/>
      <c r="J13" s="2142"/>
      <c r="K13" s="2142"/>
      <c r="L13" s="2142"/>
      <c r="M13" s="2142"/>
    </row>
    <row r="14" spans="1:13" x14ac:dyDescent="0.25">
      <c r="A14" s="2137"/>
      <c r="B14" s="2166"/>
      <c r="C14" s="2166"/>
      <c r="D14" s="2166"/>
      <c r="F14" s="1469"/>
      <c r="G14" s="1477"/>
      <c r="I14" s="2142"/>
      <c r="J14" s="2142"/>
      <c r="K14" s="2142"/>
      <c r="L14" s="2142"/>
      <c r="M14" s="2142"/>
    </row>
    <row r="15" spans="1:13" x14ac:dyDescent="0.25">
      <c r="A15" s="1430" t="s">
        <v>21</v>
      </c>
      <c r="B15" s="1863" t="s">
        <v>35</v>
      </c>
      <c r="C15" s="1863"/>
      <c r="D15" s="1863"/>
      <c r="E15" s="1863"/>
      <c r="F15" s="2150"/>
      <c r="G15" s="1495"/>
      <c r="I15" s="2142"/>
      <c r="J15" s="2142"/>
      <c r="K15" s="2142"/>
      <c r="L15" s="2142"/>
      <c r="M15" s="2142"/>
    </row>
    <row r="16" spans="1:13" x14ac:dyDescent="0.25">
      <c r="A16" s="2137"/>
      <c r="B16" s="1870" t="s">
        <v>249</v>
      </c>
      <c r="F16" s="1469"/>
      <c r="G16" s="1477"/>
      <c r="I16" s="2142"/>
      <c r="J16" s="2142"/>
      <c r="K16" s="2142"/>
      <c r="L16" s="2142"/>
      <c r="M16" s="2142"/>
    </row>
    <row r="17" spans="1:13" x14ac:dyDescent="0.25">
      <c r="A17" s="1430" t="s">
        <v>21</v>
      </c>
      <c r="B17" s="1863" t="s">
        <v>251</v>
      </c>
      <c r="C17" s="1863"/>
      <c r="D17" s="1863"/>
      <c r="E17" s="1863"/>
      <c r="F17" s="2149"/>
      <c r="G17" s="1495"/>
      <c r="I17" s="2142"/>
      <c r="J17" s="2142"/>
      <c r="K17" s="2142"/>
      <c r="L17" s="2142"/>
      <c r="M17" s="2142"/>
    </row>
    <row r="18" spans="1:13" x14ac:dyDescent="0.25">
      <c r="A18" s="2137"/>
      <c r="B18" s="2166"/>
      <c r="C18" s="2166"/>
      <c r="D18" s="2166"/>
      <c r="F18" s="1469"/>
      <c r="G18" s="1477"/>
      <c r="I18" s="2142"/>
      <c r="J18" s="2142"/>
      <c r="K18" s="2142"/>
      <c r="L18" s="2142"/>
      <c r="M18" s="2142"/>
    </row>
    <row r="19" spans="1:13" x14ac:dyDescent="0.25">
      <c r="A19" s="1430" t="s">
        <v>21</v>
      </c>
      <c r="B19" s="1863" t="s">
        <v>252</v>
      </c>
      <c r="C19" s="1863"/>
      <c r="D19" s="1863"/>
      <c r="E19" s="1863"/>
      <c r="F19" s="2149"/>
      <c r="G19" s="1495"/>
      <c r="I19" s="2142"/>
      <c r="J19" s="2142"/>
      <c r="K19" s="2142"/>
      <c r="L19" s="2142"/>
      <c r="M19" s="2142"/>
    </row>
    <row r="20" spans="1:13" x14ac:dyDescent="0.25">
      <c r="A20" s="2137"/>
      <c r="B20" s="1470" t="s">
        <v>253</v>
      </c>
      <c r="C20" s="1470"/>
      <c r="D20" s="1470"/>
      <c r="E20" s="1470"/>
      <c r="F20" s="1469"/>
      <c r="G20" s="1477"/>
      <c r="I20" s="2142"/>
      <c r="J20" s="2142"/>
      <c r="K20" s="2142"/>
      <c r="L20" s="2142"/>
      <c r="M20" s="2142"/>
    </row>
    <row r="21" spans="1:13" x14ac:dyDescent="0.25">
      <c r="A21" s="2137"/>
      <c r="B21" s="1864" t="s">
        <v>253</v>
      </c>
      <c r="C21" s="1864"/>
      <c r="D21" s="1864"/>
      <c r="E21" s="1864"/>
      <c r="F21" s="1430" t="s">
        <v>943</v>
      </c>
      <c r="G21" s="1483"/>
      <c r="I21" s="2142"/>
      <c r="J21" s="2142"/>
      <c r="K21" s="2142"/>
      <c r="L21" s="2142"/>
      <c r="M21" s="2142"/>
    </row>
    <row r="22" spans="1:13" x14ac:dyDescent="0.25">
      <c r="B22" s="1864"/>
      <c r="C22" s="1864"/>
      <c r="D22" s="1864"/>
      <c r="E22" s="1864"/>
      <c r="F22" s="1864"/>
      <c r="G22" s="2142"/>
      <c r="H22" s="1444"/>
      <c r="I22" s="2142"/>
      <c r="J22" s="2142"/>
      <c r="K22" s="2142"/>
      <c r="L22" s="2142"/>
      <c r="M22" s="2142"/>
    </row>
    <row r="23" spans="1:13" x14ac:dyDescent="0.25">
      <c r="A23" s="1864" t="s">
        <v>40</v>
      </c>
      <c r="C23" s="2143"/>
      <c r="D23" s="2143"/>
      <c r="E23" s="2143"/>
      <c r="F23" s="2143"/>
      <c r="G23" s="1310" t="s">
        <v>667</v>
      </c>
      <c r="H23" s="1310" t="s">
        <v>668</v>
      </c>
      <c r="I23" s="2142"/>
      <c r="J23" s="2142"/>
      <c r="K23" s="2142"/>
      <c r="L23" s="2142"/>
      <c r="M23" s="2142"/>
    </row>
    <row r="24" spans="1:13" x14ac:dyDescent="0.25">
      <c r="A24" s="1746" t="s">
        <v>1279</v>
      </c>
      <c r="C24" s="1746" t="s">
        <v>1280</v>
      </c>
      <c r="D24" s="2168"/>
      <c r="E24" s="2169"/>
      <c r="F24" s="2166"/>
      <c r="G24" s="2170"/>
      <c r="H24" s="2170"/>
      <c r="L24" s="2142"/>
      <c r="M24" s="2142"/>
    </row>
    <row r="25" spans="1:13" x14ac:dyDescent="0.25">
      <c r="A25" s="2144"/>
      <c r="B25" s="1965"/>
      <c r="C25" s="2145"/>
      <c r="D25" s="1476"/>
      <c r="E25" s="2169"/>
      <c r="F25" s="2166"/>
      <c r="G25" s="2170"/>
      <c r="H25" s="2170"/>
    </row>
    <row r="26" spans="1:13" x14ac:dyDescent="0.25">
      <c r="A26" s="2144"/>
      <c r="B26" s="1965"/>
      <c r="C26" s="2145"/>
      <c r="D26" s="1476"/>
      <c r="E26" s="2169"/>
      <c r="F26" s="2166"/>
      <c r="G26" s="2170"/>
      <c r="H26" s="2170"/>
    </row>
    <row r="27" spans="1:13" x14ac:dyDescent="0.25">
      <c r="A27" s="2144"/>
      <c r="B27" s="1965"/>
      <c r="C27" s="2145"/>
      <c r="D27" s="2147"/>
      <c r="E27" s="2147"/>
      <c r="G27" s="2142"/>
      <c r="H27" s="2142"/>
    </row>
    <row r="28" spans="1:13" x14ac:dyDescent="0.25">
      <c r="A28" s="2148" t="s">
        <v>1281</v>
      </c>
      <c r="C28" s="2148" t="s">
        <v>1282</v>
      </c>
      <c r="D28" s="1476"/>
      <c r="E28" s="2169"/>
      <c r="F28" s="2166"/>
      <c r="G28" s="2170"/>
      <c r="H28" s="2170"/>
    </row>
    <row r="29" spans="1:13" x14ac:dyDescent="0.25">
      <c r="B29" s="1965"/>
      <c r="C29" s="2145"/>
      <c r="D29" s="1476"/>
      <c r="E29" s="2169"/>
      <c r="F29" s="2166"/>
      <c r="G29" s="2170"/>
      <c r="H29" s="2170"/>
    </row>
    <row r="30" spans="1:13" x14ac:dyDescent="0.25">
      <c r="B30" s="1965"/>
      <c r="C30" s="2145"/>
      <c r="D30" s="2145"/>
      <c r="E30" s="2145"/>
      <c r="F30" s="2145"/>
      <c r="G30" s="2142"/>
      <c r="H30" s="2142"/>
      <c r="I30" s="2142"/>
      <c r="J30" s="2142"/>
    </row>
    <row r="31" spans="1:13" x14ac:dyDescent="0.25">
      <c r="A31" s="1864" t="s">
        <v>245</v>
      </c>
      <c r="I31" s="2142"/>
      <c r="J31" s="2142"/>
      <c r="K31" s="2142"/>
    </row>
    <row r="32" spans="1:13" x14ac:dyDescent="0.25">
      <c r="B32" s="1870" t="s">
        <v>223</v>
      </c>
      <c r="F32" s="1469"/>
      <c r="G32" s="1477"/>
    </row>
    <row r="33" spans="1:13" x14ac:dyDescent="0.25">
      <c r="A33" s="1430" t="s">
        <v>21</v>
      </c>
      <c r="B33" s="1863" t="s">
        <v>230</v>
      </c>
      <c r="C33" s="1863"/>
      <c r="D33" s="1863"/>
      <c r="E33" s="1863"/>
      <c r="F33" s="2149"/>
      <c r="G33" s="1495"/>
    </row>
    <row r="34" spans="1:13" s="1437" customFormat="1" x14ac:dyDescent="0.25">
      <c r="A34" s="2137"/>
      <c r="B34" s="1870" t="s">
        <v>236</v>
      </c>
      <c r="C34" s="1870"/>
      <c r="D34" s="1870"/>
      <c r="E34" s="1870"/>
      <c r="F34" s="1469"/>
      <c r="G34" s="1477"/>
      <c r="I34" s="1469"/>
      <c r="J34" s="1469"/>
      <c r="K34" s="1469"/>
      <c r="L34" s="1469"/>
      <c r="M34" s="1469"/>
    </row>
    <row r="35" spans="1:13" s="1437" customFormat="1" x14ac:dyDescent="0.25">
      <c r="A35" s="1430" t="s">
        <v>21</v>
      </c>
      <c r="B35" s="2080"/>
      <c r="C35" s="2080"/>
      <c r="D35" s="2080"/>
      <c r="E35" s="1863"/>
      <c r="F35" s="2141"/>
      <c r="G35" s="1495"/>
      <c r="I35" s="1469"/>
      <c r="J35" s="1469"/>
      <c r="K35" s="1469"/>
      <c r="L35" s="1469"/>
      <c r="M35" s="1469"/>
    </row>
    <row r="36" spans="1:13" s="1437" customFormat="1" x14ac:dyDescent="0.25">
      <c r="A36" s="2137"/>
      <c r="B36" s="1870" t="s">
        <v>249</v>
      </c>
      <c r="C36" s="1870"/>
      <c r="D36" s="1870"/>
      <c r="E36" s="1870"/>
      <c r="F36" s="1469"/>
      <c r="G36" s="1477"/>
      <c r="I36" s="1469"/>
      <c r="J36" s="1469"/>
      <c r="K36" s="1469"/>
      <c r="L36" s="1469"/>
      <c r="M36" s="1469"/>
    </row>
    <row r="37" spans="1:13" s="1437" customFormat="1" x14ac:dyDescent="0.25">
      <c r="A37" s="1430" t="s">
        <v>21</v>
      </c>
      <c r="B37" s="1863" t="s">
        <v>250</v>
      </c>
      <c r="C37" s="1863"/>
      <c r="D37" s="1863"/>
      <c r="E37" s="1863"/>
      <c r="F37" s="2150"/>
      <c r="G37" s="1495"/>
      <c r="I37" s="1469"/>
      <c r="J37" s="1469"/>
      <c r="K37" s="1469"/>
      <c r="L37" s="1469"/>
      <c r="M37" s="1469"/>
    </row>
    <row r="38" spans="1:13" s="1437" customFormat="1" x14ac:dyDescent="0.25">
      <c r="A38" s="2137"/>
      <c r="B38" s="2166"/>
      <c r="C38" s="2166"/>
      <c r="D38" s="2166"/>
      <c r="E38" s="1870"/>
      <c r="F38" s="1469"/>
      <c r="G38" s="1477"/>
      <c r="I38" s="1469"/>
      <c r="J38" s="1469"/>
      <c r="K38" s="1469"/>
      <c r="L38" s="1469"/>
      <c r="M38" s="1469"/>
    </row>
    <row r="39" spans="1:13" s="1437" customFormat="1" x14ac:dyDescent="0.25">
      <c r="A39" s="1430" t="s">
        <v>21</v>
      </c>
      <c r="B39" s="1863" t="s">
        <v>13</v>
      </c>
      <c r="C39" s="1863"/>
      <c r="D39" s="1863"/>
      <c r="E39" s="1863"/>
      <c r="F39" s="2149"/>
      <c r="G39" s="1495"/>
      <c r="I39" s="1469"/>
      <c r="J39" s="1469"/>
      <c r="K39" s="1469"/>
      <c r="L39" s="1469"/>
      <c r="M39" s="1469"/>
    </row>
    <row r="40" spans="1:13" s="1437" customFormat="1" x14ac:dyDescent="0.25">
      <c r="A40" s="2137"/>
      <c r="B40" s="2166"/>
      <c r="C40" s="2166"/>
      <c r="D40" s="2166"/>
      <c r="E40" s="1870"/>
      <c r="F40" s="1469"/>
      <c r="G40" s="1477"/>
      <c r="I40" s="1469"/>
      <c r="J40" s="1469"/>
      <c r="K40" s="1469"/>
      <c r="L40" s="1469"/>
      <c r="M40" s="1469"/>
    </row>
    <row r="41" spans="1:13" s="1437" customFormat="1" x14ac:dyDescent="0.25">
      <c r="A41" s="1430" t="s">
        <v>21</v>
      </c>
      <c r="B41" s="1863" t="s">
        <v>35</v>
      </c>
      <c r="C41" s="1863"/>
      <c r="D41" s="1863"/>
      <c r="E41" s="1863"/>
      <c r="F41" s="2150"/>
      <c r="G41" s="1495"/>
      <c r="I41" s="1469"/>
      <c r="J41" s="1469"/>
      <c r="K41" s="1469"/>
      <c r="L41" s="1469"/>
      <c r="M41" s="1469"/>
    </row>
    <row r="42" spans="1:13" s="1437" customFormat="1" x14ac:dyDescent="0.25">
      <c r="A42" s="2137"/>
      <c r="B42" s="1870" t="s">
        <v>249</v>
      </c>
      <c r="C42" s="1870"/>
      <c r="D42" s="1870"/>
      <c r="E42" s="1870"/>
      <c r="F42" s="1469"/>
      <c r="G42" s="1477"/>
      <c r="I42" s="1469"/>
      <c r="J42" s="1469"/>
      <c r="K42" s="1469"/>
      <c r="L42" s="1469"/>
      <c r="M42" s="1469"/>
    </row>
    <row r="43" spans="1:13" s="1437" customFormat="1" x14ac:dyDescent="0.25">
      <c r="A43" s="1430" t="s">
        <v>21</v>
      </c>
      <c r="B43" s="1863" t="s">
        <v>251</v>
      </c>
      <c r="C43" s="1863"/>
      <c r="D43" s="1863"/>
      <c r="E43" s="1863"/>
      <c r="F43" s="2149"/>
      <c r="G43" s="1495"/>
      <c r="I43" s="1469"/>
      <c r="J43" s="1469"/>
      <c r="K43" s="1469"/>
      <c r="L43" s="1469"/>
      <c r="M43" s="1469"/>
    </row>
    <row r="44" spans="1:13" s="1437" customFormat="1" x14ac:dyDescent="0.25">
      <c r="A44" s="2137"/>
      <c r="B44" s="2166"/>
      <c r="C44" s="2166"/>
      <c r="D44" s="2166"/>
      <c r="E44" s="1870"/>
      <c r="F44" s="1469"/>
      <c r="G44" s="1477"/>
      <c r="I44" s="1469"/>
      <c r="J44" s="1469"/>
      <c r="K44" s="1469"/>
      <c r="L44" s="1469"/>
      <c r="M44" s="1469"/>
    </row>
    <row r="45" spans="1:13" s="1437" customFormat="1" x14ac:dyDescent="0.25">
      <c r="A45" s="1430" t="s">
        <v>21</v>
      </c>
      <c r="B45" s="1863" t="s">
        <v>252</v>
      </c>
      <c r="C45" s="1863"/>
      <c r="D45" s="1863"/>
      <c r="E45" s="1863"/>
      <c r="F45" s="2149"/>
      <c r="G45" s="1495"/>
      <c r="I45" s="1469"/>
      <c r="J45" s="1469"/>
      <c r="K45" s="1469"/>
      <c r="L45" s="1469"/>
      <c r="M45" s="1469"/>
    </row>
    <row r="46" spans="1:13" s="1437" customFormat="1" x14ac:dyDescent="0.25">
      <c r="A46" s="1469"/>
      <c r="B46" s="1470" t="s">
        <v>253</v>
      </c>
      <c r="C46" s="1470"/>
      <c r="D46" s="1470"/>
      <c r="E46" s="1470"/>
      <c r="F46" s="1469"/>
      <c r="G46" s="1477"/>
      <c r="I46" s="1469"/>
      <c r="J46" s="1469"/>
      <c r="K46" s="1469"/>
      <c r="L46" s="1469"/>
      <c r="M46" s="1469"/>
    </row>
    <row r="47" spans="1:13" s="1437" customFormat="1" x14ac:dyDescent="0.25">
      <c r="A47" s="1469"/>
      <c r="B47" s="1864" t="s">
        <v>253</v>
      </c>
      <c r="C47" s="1864"/>
      <c r="D47" s="1864"/>
      <c r="E47" s="1864"/>
      <c r="F47" s="1430" t="s">
        <v>943</v>
      </c>
      <c r="G47" s="1483"/>
      <c r="I47" s="1469"/>
      <c r="J47" s="1469"/>
      <c r="K47" s="1469"/>
      <c r="L47" s="1469"/>
      <c r="M47" s="1469"/>
    </row>
  </sheetData>
  <pageMargins left="0.78740157480314965" right="0.78740157480314965" top="1.2204724409448819" bottom="0.70866141732283472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120</vt:i4>
      </vt:variant>
      <vt:variant>
        <vt:lpstr>Benannte Bereiche</vt:lpstr>
      </vt:variant>
      <vt:variant>
        <vt:i4>5</vt:i4>
      </vt:variant>
    </vt:vector>
  </HeadingPairs>
  <TitlesOfParts>
    <vt:vector size="125" baseType="lpstr">
      <vt:lpstr>Hinweise</vt:lpstr>
      <vt:lpstr>Ü 2.1</vt:lpstr>
      <vt:lpstr>Ü 2.2</vt:lpstr>
      <vt:lpstr>Ü 2.3</vt:lpstr>
      <vt:lpstr>Ü 2.4</vt:lpstr>
      <vt:lpstr>Ü 2.5</vt:lpstr>
      <vt:lpstr>Ü 2.6</vt:lpstr>
      <vt:lpstr>Ü 2.7</vt:lpstr>
      <vt:lpstr>Ü 2.11</vt:lpstr>
      <vt:lpstr>Ü 2.12</vt:lpstr>
      <vt:lpstr>Ü 2.14</vt:lpstr>
      <vt:lpstr>Ü 2.15</vt:lpstr>
      <vt:lpstr>Ü 2.16</vt:lpstr>
      <vt:lpstr>Ü 2.18</vt:lpstr>
      <vt:lpstr>Ü 2.22</vt:lpstr>
      <vt:lpstr>Ü 2.23</vt:lpstr>
      <vt:lpstr>Ü 2.24</vt:lpstr>
      <vt:lpstr>Ü 2.25 a)</vt:lpstr>
      <vt:lpstr>Ü 2.25 b)</vt:lpstr>
      <vt:lpstr>Ü 2.26</vt:lpstr>
      <vt:lpstr>Ü 2.28</vt:lpstr>
      <vt:lpstr>Ü 2.29</vt:lpstr>
      <vt:lpstr>Ü 2.31</vt:lpstr>
      <vt:lpstr>Ü 2.32</vt:lpstr>
      <vt:lpstr>Ü 2.34</vt:lpstr>
      <vt:lpstr>Ü 2.35</vt:lpstr>
      <vt:lpstr>Ü 2.36</vt:lpstr>
      <vt:lpstr>Ü 2.37</vt:lpstr>
      <vt:lpstr>Ü 2.38</vt:lpstr>
      <vt:lpstr>Ü 2.39</vt:lpstr>
      <vt:lpstr>Ü 2.40</vt:lpstr>
      <vt:lpstr>Ü 2.41</vt:lpstr>
      <vt:lpstr>K 2.2</vt:lpstr>
      <vt:lpstr>K 2.3 a</vt:lpstr>
      <vt:lpstr>K 2.3 b</vt:lpstr>
      <vt:lpstr>K 2.3 c</vt:lpstr>
      <vt:lpstr>K 2.3 d</vt:lpstr>
      <vt:lpstr>K 2.4</vt:lpstr>
      <vt:lpstr>Ü 3.3</vt:lpstr>
      <vt:lpstr>Ü 3.4</vt:lpstr>
      <vt:lpstr>Ü 3.5</vt:lpstr>
      <vt:lpstr>Ü 3.6</vt:lpstr>
      <vt:lpstr>Ü 3.7</vt:lpstr>
      <vt:lpstr>Ü 3.8</vt:lpstr>
      <vt:lpstr>Ü 3.9</vt:lpstr>
      <vt:lpstr>Ü 3.10</vt:lpstr>
      <vt:lpstr>Ü 3.13</vt:lpstr>
      <vt:lpstr>Ü 3.14</vt:lpstr>
      <vt:lpstr>Ü 3.18</vt:lpstr>
      <vt:lpstr>Ü 3.19</vt:lpstr>
      <vt:lpstr>Ü 3.20</vt:lpstr>
      <vt:lpstr>Ü 3.21</vt:lpstr>
      <vt:lpstr>K 3.2</vt:lpstr>
      <vt:lpstr>K 3.3</vt:lpstr>
      <vt:lpstr>K 3.6</vt:lpstr>
      <vt:lpstr>K 3.7</vt:lpstr>
      <vt:lpstr>Ü 4.1</vt:lpstr>
      <vt:lpstr>Ü 4.2</vt:lpstr>
      <vt:lpstr>K 4.1</vt:lpstr>
      <vt:lpstr>Ü 5.1</vt:lpstr>
      <vt:lpstr>Ü 5.2</vt:lpstr>
      <vt:lpstr>Ü 5.3</vt:lpstr>
      <vt:lpstr>Ü 5.4</vt:lpstr>
      <vt:lpstr>Ü 5.12</vt:lpstr>
      <vt:lpstr>Ü 5.13</vt:lpstr>
      <vt:lpstr>K 5.3</vt:lpstr>
      <vt:lpstr>Ü 6.1</vt:lpstr>
      <vt:lpstr>Ü 6.2 a)</vt:lpstr>
      <vt:lpstr>Ü 6.2 b) c) d)</vt:lpstr>
      <vt:lpstr>Ü 6.2 e) f)</vt:lpstr>
      <vt:lpstr>Ü 7.1</vt:lpstr>
      <vt:lpstr>Ü 7.2</vt:lpstr>
      <vt:lpstr>Ü 7.3</vt:lpstr>
      <vt:lpstr>Ü 7.8 a)</vt:lpstr>
      <vt:lpstr>Ü 7.9 b)</vt:lpstr>
      <vt:lpstr>Ü 7.10 a)</vt:lpstr>
      <vt:lpstr>Ü 8.3</vt:lpstr>
      <vt:lpstr>Ü 8.4</vt:lpstr>
      <vt:lpstr>Ü 8.5</vt:lpstr>
      <vt:lpstr>Ü 8.8</vt:lpstr>
      <vt:lpstr>Ü 8.9</vt:lpstr>
      <vt:lpstr>Ü 8.10</vt:lpstr>
      <vt:lpstr>K 8.1</vt:lpstr>
      <vt:lpstr>Ü 9.1</vt:lpstr>
      <vt:lpstr>Ü 9.2</vt:lpstr>
      <vt:lpstr>K 9.1</vt:lpstr>
      <vt:lpstr>Ü 10.3 Aufgabe 2 3 4</vt:lpstr>
      <vt:lpstr>Ü 10.7</vt:lpstr>
      <vt:lpstr>Ü 10.8</vt:lpstr>
      <vt:lpstr>Ü 10.13</vt:lpstr>
      <vt:lpstr>Ü 11.2</vt:lpstr>
      <vt:lpstr>Ü 11.3</vt:lpstr>
      <vt:lpstr>Ü 11.5</vt:lpstr>
      <vt:lpstr>Ü 11.6 a)</vt:lpstr>
      <vt:lpstr>Ü 11.6 b)</vt:lpstr>
      <vt:lpstr>Ü 11.7</vt:lpstr>
      <vt:lpstr>Ü 11.8</vt:lpstr>
      <vt:lpstr>Ü 11.9</vt:lpstr>
      <vt:lpstr>Ü 11.10</vt:lpstr>
      <vt:lpstr>Ü 11.11</vt:lpstr>
      <vt:lpstr>Ü 11.12</vt:lpstr>
      <vt:lpstr>Ü 11.13</vt:lpstr>
      <vt:lpstr>Ü 11.14</vt:lpstr>
      <vt:lpstr>Ü 11.15</vt:lpstr>
      <vt:lpstr>Ü 11.16</vt:lpstr>
      <vt:lpstr>Ü 11.19</vt:lpstr>
      <vt:lpstr>Ü 11.20</vt:lpstr>
      <vt:lpstr>Ü 11.23</vt:lpstr>
      <vt:lpstr>Ü 11.29</vt:lpstr>
      <vt:lpstr>Ü 11.32</vt:lpstr>
      <vt:lpstr>Ü 11.33</vt:lpstr>
      <vt:lpstr>Ü 11.42</vt:lpstr>
      <vt:lpstr>Ü 11.43</vt:lpstr>
      <vt:lpstr>Ü 11.44</vt:lpstr>
      <vt:lpstr>Ü 11.45</vt:lpstr>
      <vt:lpstr>Ü 11.48 a) b)</vt:lpstr>
      <vt:lpstr>Ü 11.48 c)</vt:lpstr>
      <vt:lpstr>Ü 11.48 d)</vt:lpstr>
      <vt:lpstr>Ü 11.48 e)</vt:lpstr>
      <vt:lpstr>Ü 11.48 f)</vt:lpstr>
      <vt:lpstr>'K 3.2'!Druckbereich</vt:lpstr>
      <vt:lpstr>'Ü 3.10'!Druckbereich</vt:lpstr>
      <vt:lpstr>'Ü 5.4'!Druckbereich</vt:lpstr>
      <vt:lpstr>'Ü 10.8'!Print_Area</vt:lpstr>
      <vt:lpstr>'Ü 7.2'!Print_Area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hbauer</dc:creator>
  <cp:keywords/>
  <dc:description/>
  <cp:lastModifiedBy>Petra Salzer</cp:lastModifiedBy>
  <cp:revision/>
  <cp:lastPrinted>2020-11-13T11:53:34Z</cp:lastPrinted>
  <dcterms:created xsi:type="dcterms:W3CDTF">2015-09-28T08:28:57Z</dcterms:created>
  <dcterms:modified xsi:type="dcterms:W3CDTF">2021-01-21T07:41:06Z</dcterms:modified>
  <cp:category/>
  <cp:contentStatus/>
</cp:coreProperties>
</file>